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YV\Desktop\Инвестдеятельность\Инвестпроекты\Реестр инвестиционных проектов\"/>
    </mc:Choice>
  </mc:AlternateContent>
  <bookViews>
    <workbookView xWindow="0" yWindow="60" windowWidth="28800" windowHeight="11475"/>
  </bookViews>
  <sheets>
    <sheet name="Лист1" sheetId="1" r:id="rId1"/>
  </sheets>
  <definedNames>
    <definedName name="_xlnm._FilterDatabase" localSheetId="0" hidden="1">Лист1!$A$4:$I$98</definedName>
  </definedNames>
  <calcPr calcId="152511"/>
</workbook>
</file>

<file path=xl/calcChain.xml><?xml version="1.0" encoding="utf-8"?>
<calcChain xmlns="http://schemas.openxmlformats.org/spreadsheetml/2006/main">
  <c r="F62" i="1" l="1"/>
  <c r="E17" i="1"/>
  <c r="A96" i="1" l="1"/>
  <c r="A95" i="1"/>
  <c r="A94" i="1"/>
  <c r="F87" i="1"/>
  <c r="G87" i="1"/>
  <c r="H87" i="1"/>
  <c r="E87" i="1"/>
  <c r="E62" i="1"/>
  <c r="F54" i="1"/>
  <c r="G54" i="1"/>
  <c r="H54" i="1"/>
  <c r="E54" i="1"/>
  <c r="F25" i="1"/>
  <c r="G25" i="1"/>
  <c r="H25" i="1"/>
  <c r="E25" i="1"/>
  <c r="F17" i="1"/>
  <c r="E94" i="1" l="1"/>
  <c r="E96" i="1"/>
  <c r="G62" i="1"/>
  <c r="H62" i="1"/>
  <c r="F98" i="1" l="1"/>
  <c r="G98" i="1"/>
  <c r="H98" i="1"/>
  <c r="E98" i="1"/>
  <c r="G17" i="1"/>
  <c r="H17" i="1"/>
  <c r="F93" i="1" l="1"/>
  <c r="G93" i="1" l="1"/>
  <c r="H93" i="1"/>
  <c r="F96" i="1" l="1"/>
  <c r="E93" i="1" l="1"/>
  <c r="F97" i="1"/>
  <c r="G96" i="1" l="1"/>
  <c r="E97" i="1"/>
  <c r="H97" i="1"/>
  <c r="G97" i="1"/>
  <c r="F8" i="1" l="1"/>
  <c r="H96" i="1"/>
  <c r="E8" i="1"/>
  <c r="E95" i="1" l="1"/>
  <c r="F95" i="1"/>
  <c r="F94" i="1"/>
  <c r="H8" i="1"/>
  <c r="G8" i="1"/>
  <c r="G94" i="1" s="1"/>
  <c r="H94" i="1" l="1"/>
  <c r="H95" i="1"/>
  <c r="G95" i="1"/>
</calcChain>
</file>

<file path=xl/sharedStrings.xml><?xml version="1.0" encoding="utf-8"?>
<sst xmlns="http://schemas.openxmlformats.org/spreadsheetml/2006/main" count="314" uniqueCount="235">
  <si>
    <t>№ п/п</t>
  </si>
  <si>
    <t>Наименование проекта</t>
  </si>
  <si>
    <t>Инвестор</t>
  </si>
  <si>
    <t>Налог. поступления в бюджет в год, млн.руб.</t>
  </si>
  <si>
    <t>Кол-во созд.рабочих мест</t>
  </si>
  <si>
    <t>Примечание</t>
  </si>
  <si>
    <t>I. Проекты по строительству объектов социальной сферы, в том числе:</t>
  </si>
  <si>
    <t>1)Реализованные инвестиционные проекты:</t>
  </si>
  <si>
    <t>Сопровождение по принципу "одного окна"</t>
  </si>
  <si>
    <t>Инф.-конс.поддержка</t>
  </si>
  <si>
    <t>Итого:</t>
  </si>
  <si>
    <t>2)Реализуемые инвестиционные проекты:</t>
  </si>
  <si>
    <t>Реализуется по муниципальному контракту</t>
  </si>
  <si>
    <t>Реализуется по государственному контракту</t>
  </si>
  <si>
    <t>3)Планируемые к реализации инвестиционные проекты</t>
  </si>
  <si>
    <t>II. Проекты по строительству объектов для ведения предпринимательской деятельности, в том числе:</t>
  </si>
  <si>
    <t>Без поддержки</t>
  </si>
  <si>
    <t>ИП Мацагов Р.В.</t>
  </si>
  <si>
    <t>ООО "Газпромнефть-Хантос"</t>
  </si>
  <si>
    <t>Торгово-офисное здание по ул. Пионерская в г. Ханты-Мансийске</t>
  </si>
  <si>
    <t>ИП Валеев В.С.</t>
  </si>
  <si>
    <t>Магазин по ул. Привольная, 2а</t>
  </si>
  <si>
    <t>Ряднов Иван Валерьевич</t>
  </si>
  <si>
    <t>ИП Иволин Евгений Валерьевич</t>
  </si>
  <si>
    <t>Строительство магазина, производственного здания (производство, изготовление выставочных стендов и комплектующих расходных мате-риалов) Район ул. Привольная</t>
  </si>
  <si>
    <t>Реконструкция СТО по ул. Газовиков 1 в г. Ханты-Мансийске</t>
  </si>
  <si>
    <t>Керимов Бахтияр Керим оглы</t>
  </si>
  <si>
    <t>ИП Бриер А.Р.</t>
  </si>
  <si>
    <t>Строительство АГЗС, ГНС в районе поймы протоки Горной (участок №1)</t>
  </si>
  <si>
    <t>ИП Бабанов С.Н.</t>
  </si>
  <si>
    <t>Здание по ул. Большая Логовая, 1 в г. Ханты-Мансийске</t>
  </si>
  <si>
    <t>ИП Григорьев А.Л.</t>
  </si>
  <si>
    <t>Производственная база ООО СК "ЮВиС" г. Ханты-Мансийск, район АБЗ Прозводственно-лабораторный корпус</t>
  </si>
  <si>
    <t>ООО Строительная компания "ЮВиС"</t>
  </si>
  <si>
    <t>Производственное здание расположенное по адресу: г. Ханты-Мансийск, Объездная, 25 земельный участок с к/н 86:12:0103001:1799</t>
  </si>
  <si>
    <t>АО "УК "Промышленные парки Югры"</t>
  </si>
  <si>
    <t>Торгово-офисное здание по ул. Рознина 52 в г. Ханты-Мансийске</t>
  </si>
  <si>
    <t>III. Проекты по строительству многоквартирных жилых домов</t>
  </si>
  <si>
    <t>Жилой комплекс "Иртыш" в г. Ханты-Мансийске. 3-й этап строительства ул. Объездная</t>
  </si>
  <si>
    <t>ООО СЗ "Технопарк"</t>
  </si>
  <si>
    <t>Многоквартирный жилой дом на участке 6 в мкрн. Береговая зона</t>
  </si>
  <si>
    <t>Многоквартирный жилой дом по ул. Самаровская, 10</t>
  </si>
  <si>
    <t>ООО "СЗ Автор"</t>
  </si>
  <si>
    <t>Многоквартирный жилой дом, расположенный по адресу: Ханты-Мансийский автономный округ - Югра, г. Ханты-Мансийск, ул. Сутормина, 20</t>
  </si>
  <si>
    <t>Многоквартирный жилой дом №2 в мкр. Западный г. Ханты-Мансийск</t>
  </si>
  <si>
    <t>ООО СЗ "Домострой-1"</t>
  </si>
  <si>
    <t>Многоквартирный дом, расположенный по адресу: ХМАО-Югра, г. Ханты-Мансийск, район берега реки Иртыш, участок 8</t>
  </si>
  <si>
    <t>Жилой комплекс с подземной автостоянкой по ул. Георгия Величко №11 в г. Ханты-Мансийске</t>
  </si>
  <si>
    <t>ООО СЗ "Югра-Сити"</t>
  </si>
  <si>
    <t>Многоквартирный жилой дом со встроенными общественными помещениями по ул. Пионерская, 53 в г. Ханты-Мансийске</t>
  </si>
  <si>
    <t>Многоквартирный жилой дом со встроенными нежилыми помещениями по ул. Промышленная - Обская в г. Ханты-Мансийске</t>
  </si>
  <si>
    <t>Многоквартирный жилой дом по улице Иртышская, 10 в г. Ханты-Мансийске</t>
  </si>
  <si>
    <t>Многоквартирный дом по ул. Бориса Лосева, 3</t>
  </si>
  <si>
    <t>ВСЕГО:</t>
  </si>
  <si>
    <t>Инф-ция о поддержке МО  проекта (инвестора)</t>
  </si>
  <si>
    <t>Объем инвестиций, млн.руб.</t>
  </si>
  <si>
    <t>Строительство технологического центра с офисными и жилыми помещениями в микрорайоне западный г.Ханты-Мансийска</t>
  </si>
  <si>
    <t>Мацагов Руслан Висалиевич
 Мацагова Галина Николаевна</t>
  </si>
  <si>
    <t>АЗС с автомойкой и кемпингом в г. Ханты-Мансийске по ул. Строителей, 1в (I и II этап строительства)</t>
  </si>
  <si>
    <t>120-ти квартирный жилой дом в границах улиц Комсомольская - Карла Маркса - Пионерская</t>
  </si>
  <si>
    <t>Многоквартирный жилой дом в микрорайоне "Иртыш-2" на участке №9 в г. Ханты-Мансийске. ул. Георгия Величко, участок №9</t>
  </si>
  <si>
    <t>Реализованные:</t>
  </si>
  <si>
    <t>Реализуются, в том числе:</t>
  </si>
  <si>
    <t>Частные</t>
  </si>
  <si>
    <t>Бюджетные</t>
  </si>
  <si>
    <t>Мощность, кв.м.</t>
  </si>
  <si>
    <t>Корпус для Ханты-Мансийского технолого-педагогического колледжа на 450 чел.</t>
  </si>
  <si>
    <t>Объект незавершенного строительства по ул. Студенческая, 22</t>
  </si>
  <si>
    <t>Храм святых благоверных князей Петра и Февронии Муромских Епархии Русской Православной Церкви (Московский Патриарх) по ул. Кооперативная, 32</t>
  </si>
  <si>
    <t xml:space="preserve">Православный Храм Богоявления Господня по ул. Фестивальная, 22 </t>
  </si>
  <si>
    <t xml:space="preserve">КНС мощностью 2800 м/час </t>
  </si>
  <si>
    <t>Жилой дом "Самаровский" г.Ханты-Мансийск</t>
  </si>
  <si>
    <t>ООО СЗ "Крона"</t>
  </si>
  <si>
    <t>Проект сопровождается Фондом развития Югры</t>
  </si>
  <si>
    <t>Многофункциональный комплекс в районе Нефтебазы в городе Ханты-Мансийске, ул. Энгельса, участок 5 (3 этап)</t>
  </si>
  <si>
    <t>Магазин по ул. Восточная Объездная</t>
  </si>
  <si>
    <t>Торгово-производственное здание по  ул.Привольная 2А</t>
  </si>
  <si>
    <t>Склад по ул.Привольная, 4</t>
  </si>
  <si>
    <t>ИП Шишкин Д.В.</t>
  </si>
  <si>
    <t>АО "Рыбокомбинат Ханты-Мансийский"</t>
  </si>
  <si>
    <t>ИП Хусейнов Исроил Давронович</t>
  </si>
  <si>
    <t>Цех по переработке рыбы по ул.Объездная (4 800,0 шт.банок в сутки)</t>
  </si>
  <si>
    <t>Информация об инвестиционных проектах, реализованных и реализуемых в 2023 году за счет всех источников на территории города Ханты-Мансийска</t>
  </si>
  <si>
    <t>"Детский сад в районе СУ-967"</t>
  </si>
  <si>
    <t>Детский сад на 320 мест в г. Ханты-Мансийск, мкр. Учхоз</t>
  </si>
  <si>
    <t>ООО "Норстрой"</t>
  </si>
  <si>
    <t>Разрешение на строительство № 86 ru 86312000-04-2020 от 06.03.2020 до 20.12.2023.</t>
  </si>
  <si>
    <t>Разрешение на строительство № 86-12-22-2022 от 12.10.2022 до 12.10.2024.</t>
  </si>
  <si>
    <t>Сформирован земельный участок с кадастровым номером 86:12:0301001:2547 площадью 52458 кв.м. Концессионное соглашение заключено 18.11.2022, ведется проектирование,  срок создания объекта – 31.12.2024.</t>
  </si>
  <si>
    <t>Разрешение на строительство № ru8631-000-85 от 03.10.2012 до 05.05.2025.</t>
  </si>
  <si>
    <t>Заключены соглашение о сотрудничестве между ПАО "Газпром нефть", ООО "Газпромнефть-Хантос" и Администрацией города Ханты-Мансийска; инвестдоговор от 18.10.2019; ПСД 25.12.2020 получила положительное заключение негосударственной экспертизы.
Ведется строительство объекта.
Разрешение на строительство №86-Ru-86312000-02-2021 от 28.01.2021 до 28.01.2025.</t>
  </si>
  <si>
    <t>Договор аренды (86:12:0101019:578) №74/2 от 25.09.2012 до 24.09.2015; разрешение на строительство № ru86312000-108 от 22.12.2014 до 22.12.2022. Продлено до 31.10.2023.</t>
  </si>
  <si>
    <t>з/уч. в собственности (86:12:0101031:9); разрешение на строительство № ru86312000-67 от 25.12.2015 до 31.12.2022. Продлено до 31.12.2025.</t>
  </si>
  <si>
    <t>Разрешение на строительство № ru86312000-33 от 30.12.2020 до 31.12.2022. Продлен до 31.12.2023.</t>
  </si>
  <si>
    <t>Земельный участок с кадастровым номером 86:12:0202001:547 предоставлен по договору аренды АЗ-1/2020-14 от 20.07.2020 ООО «Фабрика рекламы», срок действия до 20.01.2025.
Разрешение на строительство №86Ru-86312000-21-2021  от 24.09.2021 до 24.09.2024.</t>
  </si>
  <si>
    <t>Разрешение на строительство №86-Ru 86312000-24-2021 от 25.10.2021 до 25.10.2023.</t>
  </si>
  <si>
    <t>Разрешение на строительство №86-Ru-86312000-04-2022  от 01.04.2022 до 01.04.2025.</t>
  </si>
  <si>
    <t>Разрешение на строительство №86-Ru-86312000-07-2022  от 28.04.2022 до 28.01.2024.</t>
  </si>
  <si>
    <t>Разрешение на строительство №86-Ru-86312000-11-2022  от 01.07.2022 до 01.07.2027.</t>
  </si>
  <si>
    <t>Разрешение на строительство №86-Ru-86312000-13-2022  от 01.07.2022 до 01.01.2024.</t>
  </si>
  <si>
    <t>Разрешение на строительство №86-Ru-86312000-15-2019 от 19.06.2019 до 31.12.2022. Продлен до 31.12.2023.</t>
  </si>
  <si>
    <t>Разрешение на строительство № ru 86312000-90-2017 от 01.11.2017 до 31.12.2022. Продлен до 31.12.2023.</t>
  </si>
  <si>
    <t>Разрешение на строительство № ru 86312000-27 от 25.05.2015  до 01.10.2023.</t>
  </si>
  <si>
    <t>Разрешение на строительство №86-Ru-86312000-16-2021  от 19.08.2021 до 19.08.2024.</t>
  </si>
  <si>
    <t>Разрешение на строительство №86-Ru-86312000-25-2021  от 22.11.2021 до 22.11.2023.</t>
  </si>
  <si>
    <t>Разрешение на строительство №86-Ru-86312000-09-2022 от 24.05.2022 до 10.03.2024.</t>
  </si>
  <si>
    <t>Разрешение на строительство №86-Ru 86312000-16-2022 от 04.08.2022 до 04.02.2024.</t>
  </si>
  <si>
    <t>Разрешение на строительство №86-12-21-2022 от 26.09.2022 до 26.01.2025.</t>
  </si>
  <si>
    <t>Разрешение на строительство №86-12-23-2022 от 26.10.2022 до 26.04.2024.</t>
  </si>
  <si>
    <t>Разрешение на строительство №86-12-24-2022 от 12.12.2022 до 24.12.2024.</t>
  </si>
  <si>
    <t>Разрешение на строительство №86-12-25-2022 от 22.12.2022 до 25.09.2025.</t>
  </si>
  <si>
    <t>Разрешение на строительство №86-12-02-2023 от 15.03.2023 до 15.05.2024.</t>
  </si>
  <si>
    <t>Разрешение на строительство №86-Ru-86312000-01-2021 от 18.01.2021 до 29.12.2023.</t>
  </si>
  <si>
    <t>Разрешение на строительство №86-Ru-86312000-17-2019 от 17.07.2019 до 31.12.2023.</t>
  </si>
  <si>
    <t>ООО СЗ "Югра-Сити-2"</t>
  </si>
  <si>
    <t>ООО СЗ "Домостроительный комбинат-1"</t>
  </si>
  <si>
    <t>Земельный участок с кадастровым номером 86:12:0202001:548 предоставлен по договору аренды АЗ-1/2020-16 от 31.07.2020 Ряднову И.В., срок действия до 30.09.2023. Разрешение на строительство №86Ru-86312000-15-2021  от 11.08.2021 до 30.09.2023.</t>
  </si>
  <si>
    <t>Разрешение на строительство №86-Ru-86312000-19-2019 от 23.07.2019 до 23.03.2024.</t>
  </si>
  <si>
    <t>10 032,54</t>
  </si>
  <si>
    <r>
      <t xml:space="preserve">Разрешение на ввод объекта в эксплуатацию от 09.01.2023 №86-12-01-2023.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</si>
  <si>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08.02.2023 №86-12-02-2023.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</si>
  <si>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7 013,00</t>
  </si>
  <si>
    <t>IV. Инфраструктурные проекты, иные объекты строительства</t>
  </si>
  <si>
    <t>6 476,30</t>
  </si>
  <si>
    <t>Реконструкция центра здоровья "Лечебно-физкультурный центр" в г. Ханты-Мансийске, ул. Лопарева, 26</t>
  </si>
  <si>
    <t>Жилая застройка "Ключи" ул.Ключевая, д.8,10 (1-й этап строительства)</t>
  </si>
  <si>
    <t>Жилой комплекс "Иртыш" в г. Ханты-Мансийске. 2-й этап строительства. 2.2 этап строительства</t>
  </si>
  <si>
    <t>Жилая застройка "Ключи" ул.Ключевая, д.8,10 (2-й этап строительства)</t>
  </si>
  <si>
    <t>Многоквартирный жилой дом со встроенными помещениями и подземным паркингом по ул. Энгельса – ул. Пионерская в г. Ханты-Мансийске. "Дягилев"</t>
  </si>
  <si>
    <t>Многоквартирный жилой дом в мкр. Западный г. Ханты-Мансийск №4 (I этап)</t>
  </si>
  <si>
    <t>Многоквартирный жилой дом №5 в мкр. Западный г. Ханты-Мансийск</t>
  </si>
  <si>
    <t xml:space="preserve">"Строительство автомобильной дороги от ул. Дзержинского до ул. Объездная, с устройством транспортных развязок на пересечении улиц Дзержинского-Рознина и улиц Дзержинского-Объездная", 2 этап строительства, протяженность ливневого коллектора  - 953,2 пог.м.
</t>
  </si>
  <si>
    <t>Храм Преподобного Сергия Радонежского на "Восточном" кладбище в г. Ханты-Мансийске (1 этап)</t>
  </si>
  <si>
    <t>Создание объекта образования "Средняя общеобразовательная школа "Гимназия № 1" в г.Ханты-Мансийске. Блок 2" (600 учащихся)</t>
  </si>
  <si>
    <t>Создание объекта образования "Средняя школа на 1725 учащихся в микрорайоне Иртыш-2 города Ханты-Мансийска"</t>
  </si>
  <si>
    <t>Создание объекта образования "Образовательно-молодежный центр с блоком питания" (633 чел. В смену)</t>
  </si>
  <si>
    <t>"Универсальный спортивный комплекс в г. Ханты-Мансийске", микрорайон Иртыш</t>
  </si>
  <si>
    <t>Создание объекта образования "Средняя школа на 1500 учащихся в районе СУ-967 города Ханты-Мансийска"</t>
  </si>
  <si>
    <t>"Общественное здание многофункционального назначения", ул. Пионерская, 71</t>
  </si>
  <si>
    <t>Застройщик ООО "Квартал"</t>
  </si>
  <si>
    <t>ООО "АСПЭК"</t>
  </si>
  <si>
    <t>КУ ХМАО "Управление капитального строительства"</t>
  </si>
  <si>
    <t>ООО "Региональная концессионная компания"</t>
  </si>
  <si>
    <t>ООО "Образовательная инфраструктура"</t>
  </si>
  <si>
    <t>ООО "Троица"</t>
  </si>
  <si>
    <t>ООО "Фабрика рекламы"</t>
  </si>
  <si>
    <t>ОАО "Обьгаз"</t>
  </si>
  <si>
    <t xml:space="preserve">АУ ХМАО-Югры "Управление государственной экспертизы проектной документации и ценообразования 
в строительстве"
</t>
  </si>
  <si>
    <t>ООО СЗ "Юграградстрой"</t>
  </si>
  <si>
    <t>ООО "Версо Монолит"</t>
  </si>
  <si>
    <t>ООО "Версо-Монолит Инвест"</t>
  </si>
  <si>
    <t>ООО СЗ "Жилстройинвест"</t>
  </si>
  <si>
    <t>ООО "УК "Центр Менеджмент"
Д.У. Закрытого паевого инвестиционного фонда комбинированного «Сибпромстрой Югория"</t>
  </si>
  <si>
    <t>ООО "Легенда"</t>
  </si>
  <si>
    <t>ООО СЗ "Норстрой"</t>
  </si>
  <si>
    <t>ОО СЗ "Дягилев"</t>
  </si>
  <si>
    <t>МКУ "Управление капитального строительства города Ханты-Мансийска"</t>
  </si>
  <si>
    <t>Местная религиозная организация православного Прихода храма преподобного Сергия Радонежского  города Ханты-Мансийска Ханты-Мансийского автономного округа - Югры Тюменской области Ханты-Мансийской Епархии Русской Православной Церкви (Московский патриархат)</t>
  </si>
  <si>
    <t>Местная православная религиозная организация "Храм Богоявления  Господня"</t>
  </si>
  <si>
    <r>
      <t xml:space="preserve">Разрешение на ввод объекта в эксплуатацию от 14.04.2023 №86-12-04-2023.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</si>
  <si>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14.04.2023 №86-12-03-2023.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</si>
  <si>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Разрешение на строительство № 86-12-03-2023 от 20.04.2023 до 29.09.2024.</t>
  </si>
  <si>
    <t>Многоквартирный жилой дом с нежилыми помещеиями по ул. Свободы, 34 в г. Ханты-Мансийске</t>
  </si>
  <si>
    <t>ООО СЗ "Атлант"</t>
  </si>
  <si>
    <t>Разрешение на строительство №86-12-04-2023 от 15.05.2023 до 15.05.2024.</t>
  </si>
  <si>
    <t>Разрешение на строительство №86-Ru-86312000-18-2022  от 24.08.2022 до 24.02.2024.</t>
  </si>
  <si>
    <t>Разрешение на строительство № ru 86312000-49-2017  от 15.06.2017 до 01.02.2024.</t>
  </si>
  <si>
    <t>Разрешение на строительство №86-Ru-86312000-24-2020 от 23.11.2020 до 05.01.2024.</t>
  </si>
  <si>
    <t>Разрешение на строительство №86-Ru-86312000-03-2022  от 30.03.2022 до 30.10.2023.</t>
  </si>
  <si>
    <t>Разрешение на строительство №86-Ru-86312000-97-2017 от 14.12.2017 до 14.06.2024</t>
  </si>
  <si>
    <t>Разрешение на строительство №86-Ru-86312000-13-2021  от 15.07.2021 до 15.09.2023.</t>
  </si>
  <si>
    <t>Сабуров Александр Николаевич</t>
  </si>
  <si>
    <t>Ангар для хранения спецтехники</t>
  </si>
  <si>
    <t>Гладков Александр Владимирович</t>
  </si>
  <si>
    <t>Реконструкция объекта благоустройства "Кафе Food Parkе"</t>
  </si>
  <si>
    <t xml:space="preserve">Разрешение на строительство №86-12-05-2023 от 15.05.2023 до 19.02.2024 </t>
  </si>
  <si>
    <t>Разрешение на строительство №86-12-06-2023 от 15.05.2023 до 15.09.2024</t>
  </si>
  <si>
    <t>Разрешение на строительство 86-12-19-2022 от 16.09.2022 до 04.02.2024.</t>
  </si>
  <si>
    <t>Мамедов Эйюб Алигейдар оглы</t>
  </si>
  <si>
    <t>Магазин-склад по ул. Объездная 11 в г. Ханты-Мансийске</t>
  </si>
  <si>
    <t>Жилой комплекс "Квартал на Объездной", г. Ханты-Мансийск, ул. Объездная. Жилой дом №2</t>
  </si>
  <si>
    <t>Торгово-складской комплекс в г. Ханты-Мансийске</t>
  </si>
  <si>
    <t>ООО СЗ "Реновация"</t>
  </si>
  <si>
    <t xml:space="preserve">Многоквартирный жилой дом по ул. Сирина, д. 75 в городе Ханты-Мансийске </t>
  </si>
  <si>
    <t>ООО СЗ Жилищная строительная компания "Норстрой-Инвест"</t>
  </si>
  <si>
    <t>Многофункциональный центр со встроенными жилыми помещениями по ул. Конева, район реки Иртыш, в г. Ханты-Мансийске</t>
  </si>
  <si>
    <t>Разрешение на строительство №86-12-09-2023 от 01.06.2023 до 01.10.2023</t>
  </si>
  <si>
    <t>Заводчиков Евгений Альбертович</t>
  </si>
  <si>
    <t>Разрешение на строительство №86-12-11-2023 от 08.06.2023 до 18.02.2025</t>
  </si>
  <si>
    <t>АО СЗ "Домостроительный комбинат-1"</t>
  </si>
  <si>
    <t>ООО СЗ "Домострой-3</t>
  </si>
  <si>
    <t>Многоквартирный жилой дом по ул. Гагарина, 120 в г. Ханты-Мансийске</t>
  </si>
  <si>
    <t>ООО СЗ "Домострой-4"</t>
  </si>
  <si>
    <t>ООО СЗ "Домострой-2"</t>
  </si>
  <si>
    <t>Разрешение на с троительство №86-12-10-2023 от 07.06.2023 до 07.10.2024</t>
  </si>
  <si>
    <t>Разрешение на строительство №86-12-14-2023 от 30.06.2023 до 30.10.2026</t>
  </si>
  <si>
    <t>Разрешение на строительство №86-12-13-2023 от 16.06.2023 до 16.12.2024</t>
  </si>
  <si>
    <t>ООО СЗ "Сибирский квартал"</t>
  </si>
  <si>
    <t>Мустафина Кульсара Ахтамовна</t>
  </si>
  <si>
    <t>АО "Управляющая компания "Промышленные парки Югры"</t>
  </si>
  <si>
    <t>Административно-бытовое здание, расположенное по адресу: г. Ханты-Мансийск, Объездная, 25</t>
  </si>
  <si>
    <t>Уйко К.В.</t>
  </si>
  <si>
    <t>Магазин, расположенный по адресу: г. Ханты-Мансийск, ул. Красноармейская 44</t>
  </si>
  <si>
    <t>ООО "Никажилстрой"</t>
  </si>
  <si>
    <t>Разрешение на строительство №86-12-16-2023 от 03.07.2023 до 03.07.2024</t>
  </si>
  <si>
    <t>Разрешение на строительство №86-12-18-2023 от 10.07.2023 до 10.02.2024</t>
  </si>
  <si>
    <t>Разрешение на строительство №86-12-19-2023 от 17.07.2023 до 17.07.2024</t>
  </si>
  <si>
    <t>Многоквартирный жилой дом по улице Березовская 51Б                        в городе Ханты-Мансийск</t>
  </si>
  <si>
    <t>ООО "Ляминец"</t>
  </si>
  <si>
    <t>Гараж с подсобными помещениями на территории производственной базы Ляминец</t>
  </si>
  <si>
    <t>Разрешение на строительство №86-Ru-86312000-22-2020  от 02.11.2020 до 02.05.2025</t>
  </si>
  <si>
    <t>Магазин ДТСН «Движенец» на 3 км автодороги Ханты-Мансийск – Тюмень, уч. №133б</t>
  </si>
  <si>
    <t>Разрешение на строительство №86-12-15-2023 от 30.06.2023 до 30.04.2025</t>
  </si>
  <si>
    <t>Разрешение на строительство №86-12-20-2023 от 01.08.2023 до 01.08.2024</t>
  </si>
  <si>
    <t>Концессионное соглашение</t>
  </si>
  <si>
    <t>Разрешение на строительство №86-Ru-86312000-19-2020  от 08.10.2020 до 08.10.2023.</t>
  </si>
  <si>
    <t>Разрешение на строительство №86-12-01-2023 от 07.02.2023   до 07.08.2024.</t>
  </si>
  <si>
    <r>
      <t xml:space="preserve">Разрешение на ввод объекта в эксплуатацию от                         86-12-05-2023 от 14.06.2023.                                                               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</si>
  <si>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                          86-12-06-2023 от 30.06.2023.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</si>
  <si>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 xml:space="preserve">Разрешение на строительство №86-ru-86312000-13-2020 от 17.07.2020 до 28.12.2023. Выполняются работы в рамках МК №13 от 16.07.2020; ООО "Квартал".сумма контракта – 1 022 704 889,30 руб.
</t>
  </si>
  <si>
    <t>Концессионное соглашение от 28.12.2018 прекращено по соглашению сторон 06.10.2021. Земельный участок с кадастровым номером 86:12:0103001:1759 предоставлен по договору безвозмездного пользования №25/1-СП от 30.12.2021 МКУ «УКС», сроком на 3 года. Выполняются работы в рамках МК №103 от 28.12.2021; ООО "Квартал"; срок исполнения 15.12.2024; сумма контракта - 1722620942,40 руб. Разрешение на строительство №86-ru-86312000-18-2019 от 22.07.2019 до 15.12.2024</t>
  </si>
  <si>
    <t>Торговый дом по адресу: г. Ханты-Мансийск, объездная дорога, в районе нефтебазы, участок №1</t>
  </si>
  <si>
    <t>Сафаров Адалят Суджа оглы</t>
  </si>
  <si>
    <t>Разрешение на строительство №86-12-22-2023 от 16.08.2023 до 16.08.2026</t>
  </si>
  <si>
    <t>База для производственной деятельности по адресу: ХМАО-Югра, г. Ханты-Мансийск, ул. Индустриальная, 25</t>
  </si>
  <si>
    <t>Норов Ш.Б.</t>
  </si>
  <si>
    <t>Разрешение на строительство №86-12-23-2023 от 23.08.2023 до 23.11.2023</t>
  </si>
  <si>
    <r>
      <t xml:space="preserve">Разрешение на ввод объекта в эксплуатацию от 31.08.2023 №86-12-09-2023.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</si>
  <si>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Земельный участок с кадастровым номером 86:12:0302016:1235 предоставлен по договору аренды АЗ-1/2020-9 от 25.05.2020 ИП Иволину Е.В., срок действия до 25.07.2023. С инвестором заключено соглашение о сопровождении проекта «по принципу одного окна» от 06.03.2020. По результатам аукциона заключен договор аренды. Инвестором выполнены проектные работы, отсыпка участка, получено разрешение на строительство №86Ru-86312000-17-2021  от 19.08.2021 до 19.08.2024.</t>
  </si>
  <si>
    <t>Разрешение на строительство №86-Ru-86312000-12-2019 от 13.05.2019 (II этап: автомойка с кемпингом) до 28.02.2026.</t>
  </si>
  <si>
    <t>Многоквартирный жилой дом с нежилыми помещениями на земельном участке с КН 86:12:0101011:578, расположенный по адресу: ХМАО-Югра, г. Ханты-Мансийск, улица Дзержинского, 33</t>
  </si>
  <si>
    <t>ООО СЗ "Автор"</t>
  </si>
  <si>
    <t>Разрешение на строительство №86-12-21-2023 от 01.08.2023 до 01.08.2025</t>
  </si>
  <si>
    <t>по состоянию 13.09.2023</t>
  </si>
  <si>
    <t>Реализуется в рамках инвестиционного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</si>
</sst>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99"/>
  <sheetViews>
    <sheetView tabSelected="1" topLeftCell="A13" zoomScale="80" zoomScaleNormal="80" zoomScaleSheetLayoutView="85" workbookViewId="0">
      <selection activeCell="H32" sqref="H32"/>
    </sheetView>
  </sheetViews>
  <sheetFormatPr defaultRowHeight="15" x14ac:dyDescent="0.25"/>
  <cols>
    <col min="1" max="1" width="6.42578125" style="6" customWidth="1"/>
    <col min="2" max="2" width="63.5703125" style="6" customWidth="1"/>
    <col min="3" max="3" width="38.7109375" style="6" customWidth="1"/>
    <col min="4" max="4" width="25" style="6" customWidth="1"/>
    <col min="5" max="5" width="12" style="6" customWidth="1"/>
    <col min="6" max="6" width="22" style="6" customWidth="1"/>
    <col min="7" max="7" width="15.85546875" style="6" customWidth="1"/>
    <col min="8" max="8" width="13" style="6" customWidth="1"/>
    <col min="9" max="9" width="54.5703125" style="6" customWidth="1"/>
    <col min="10" max="17" width="9.140625" style="6"/>
    <col min="18" max="18" width="18.85546875" style="6" customWidth="1"/>
    <col min="19" max="16384" width="9.140625" style="6"/>
  </cols>
  <sheetData>
    <row r="1" spans="1:9" ht="18.75" x14ac:dyDescent="0.25">
      <c r="A1" s="90" t="s">
        <v>82</v>
      </c>
      <c r="B1" s="90"/>
      <c r="C1" s="90"/>
      <c r="D1" s="90"/>
      <c r="E1" s="90"/>
      <c r="F1" s="90"/>
      <c r="G1" s="90"/>
      <c r="H1" s="90"/>
      <c r="I1" s="90"/>
    </row>
    <row r="2" spans="1:9" ht="18.75" x14ac:dyDescent="0.25">
      <c r="A2" s="90" t="s">
        <v>233</v>
      </c>
      <c r="B2" s="90"/>
      <c r="C2" s="90"/>
      <c r="D2" s="90"/>
      <c r="E2" s="90"/>
      <c r="F2" s="90"/>
      <c r="G2" s="90"/>
      <c r="H2" s="90"/>
      <c r="I2" s="90"/>
    </row>
    <row r="4" spans="1:9" ht="60" x14ac:dyDescent="0.25">
      <c r="A4" s="2" t="s">
        <v>0</v>
      </c>
      <c r="B4" s="2" t="s">
        <v>1</v>
      </c>
      <c r="C4" s="2" t="s">
        <v>2</v>
      </c>
      <c r="D4" s="2" t="s">
        <v>54</v>
      </c>
      <c r="E4" s="2" t="s">
        <v>55</v>
      </c>
      <c r="F4" s="2" t="s">
        <v>65</v>
      </c>
      <c r="G4" s="2" t="s">
        <v>3</v>
      </c>
      <c r="H4" s="2" t="s">
        <v>4</v>
      </c>
      <c r="I4" s="2" t="s">
        <v>5</v>
      </c>
    </row>
    <row r="5" spans="1:9" ht="30.75" customHeight="1" x14ac:dyDescent="0.25">
      <c r="A5" s="87" t="s">
        <v>6</v>
      </c>
      <c r="B5" s="88"/>
      <c r="C5" s="88"/>
      <c r="D5" s="88"/>
      <c r="E5" s="88"/>
      <c r="F5" s="88"/>
      <c r="G5" s="88"/>
      <c r="H5" s="88"/>
      <c r="I5" s="89"/>
    </row>
    <row r="6" spans="1:9" x14ac:dyDescent="0.25">
      <c r="A6" s="85" t="s">
        <v>7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2"/>
      <c r="B7" s="1"/>
      <c r="C7" s="1"/>
      <c r="D7" s="1"/>
      <c r="E7" s="5"/>
      <c r="F7" s="5"/>
      <c r="G7" s="2"/>
      <c r="H7" s="2"/>
      <c r="I7" s="1"/>
    </row>
    <row r="8" spans="1:9" ht="15" customHeight="1" x14ac:dyDescent="0.25">
      <c r="A8" s="36"/>
      <c r="B8" s="37" t="s">
        <v>10</v>
      </c>
      <c r="C8" s="38"/>
      <c r="D8" s="38"/>
      <c r="E8" s="39">
        <f>SUM(E7:E7)</f>
        <v>0</v>
      </c>
      <c r="F8" s="39">
        <f>SUM(F7:F7)</f>
        <v>0</v>
      </c>
      <c r="G8" s="39">
        <f>SUM(G7:G7)</f>
        <v>0</v>
      </c>
      <c r="H8" s="40">
        <f>SUM(H7:H7)</f>
        <v>0</v>
      </c>
      <c r="I8" s="41"/>
    </row>
    <row r="9" spans="1:9" ht="19.5" customHeight="1" x14ac:dyDescent="0.25">
      <c r="A9" s="85" t="s">
        <v>11</v>
      </c>
      <c r="B9" s="85"/>
      <c r="C9" s="85"/>
      <c r="D9" s="85"/>
      <c r="E9" s="85"/>
      <c r="F9" s="85"/>
      <c r="G9" s="85"/>
      <c r="H9" s="85"/>
      <c r="I9" s="85"/>
    </row>
    <row r="10" spans="1:9" ht="74.25" customHeight="1" x14ac:dyDescent="0.25">
      <c r="A10" s="44">
        <v>1</v>
      </c>
      <c r="B10" s="1" t="s">
        <v>133</v>
      </c>
      <c r="C10" s="45" t="s">
        <v>139</v>
      </c>
      <c r="D10" s="1" t="s">
        <v>12</v>
      </c>
      <c r="E10" s="5">
        <v>1022.4</v>
      </c>
      <c r="F10" s="1"/>
      <c r="G10" s="2"/>
      <c r="H10" s="2"/>
      <c r="I10" s="1" t="s">
        <v>219</v>
      </c>
    </row>
    <row r="11" spans="1:9" ht="156.75" customHeight="1" x14ac:dyDescent="0.25">
      <c r="A11" s="44">
        <v>2</v>
      </c>
      <c r="B11" s="1" t="s">
        <v>134</v>
      </c>
      <c r="C11" s="45" t="s">
        <v>139</v>
      </c>
      <c r="D11" s="1" t="s">
        <v>12</v>
      </c>
      <c r="E11" s="2">
        <v>1722.6</v>
      </c>
      <c r="F11" s="1"/>
      <c r="G11" s="2"/>
      <c r="H11" s="2"/>
      <c r="I11" s="1" t="s">
        <v>220</v>
      </c>
    </row>
    <row r="12" spans="1:9" ht="45.75" customHeight="1" x14ac:dyDescent="0.25">
      <c r="A12" s="2">
        <v>3</v>
      </c>
      <c r="B12" s="1" t="s">
        <v>136</v>
      </c>
      <c r="C12" s="10" t="s">
        <v>140</v>
      </c>
      <c r="D12" s="1" t="s">
        <v>73</v>
      </c>
      <c r="E12" s="2">
        <v>1690.7</v>
      </c>
      <c r="F12" s="5">
        <v>13732.9</v>
      </c>
      <c r="G12" s="2">
        <v>19.3</v>
      </c>
      <c r="H12" s="2">
        <v>97</v>
      </c>
      <c r="I12" s="1" t="s">
        <v>86</v>
      </c>
    </row>
    <row r="13" spans="1:9" ht="45" x14ac:dyDescent="0.25">
      <c r="A13" s="44">
        <v>4</v>
      </c>
      <c r="B13" s="1" t="s">
        <v>66</v>
      </c>
      <c r="C13" s="45" t="s">
        <v>141</v>
      </c>
      <c r="D13" s="1" t="s">
        <v>13</v>
      </c>
      <c r="E13" s="2">
        <v>1600</v>
      </c>
      <c r="F13" s="5">
        <v>10699.9</v>
      </c>
      <c r="G13" s="2"/>
      <c r="H13" s="2"/>
      <c r="I13" s="1" t="s">
        <v>87</v>
      </c>
    </row>
    <row r="14" spans="1:9" ht="75" x14ac:dyDescent="0.25">
      <c r="A14" s="2">
        <v>5</v>
      </c>
      <c r="B14" s="1" t="s">
        <v>137</v>
      </c>
      <c r="C14" s="1" t="s">
        <v>142</v>
      </c>
      <c r="D14" s="1" t="s">
        <v>214</v>
      </c>
      <c r="E14" s="2">
        <v>4463.03</v>
      </c>
      <c r="F14" s="1"/>
      <c r="G14" s="2">
        <v>18.8</v>
      </c>
      <c r="H14" s="2">
        <v>178</v>
      </c>
      <c r="I14" s="1" t="s">
        <v>88</v>
      </c>
    </row>
    <row r="15" spans="1:9" ht="45" x14ac:dyDescent="0.25">
      <c r="A15" s="44">
        <v>6</v>
      </c>
      <c r="B15" s="1" t="s">
        <v>83</v>
      </c>
      <c r="C15" s="45" t="s">
        <v>85</v>
      </c>
      <c r="D15" s="1" t="s">
        <v>12</v>
      </c>
      <c r="E15" s="2">
        <v>655.9</v>
      </c>
      <c r="F15" s="2">
        <v>4590.4799999999996</v>
      </c>
      <c r="G15" s="2"/>
      <c r="H15" s="2">
        <v>25</v>
      </c>
      <c r="I15" s="1" t="s">
        <v>161</v>
      </c>
    </row>
    <row r="16" spans="1:9" ht="42" customHeight="1" x14ac:dyDescent="0.25">
      <c r="A16" s="2">
        <v>7</v>
      </c>
      <c r="B16" s="1" t="s">
        <v>84</v>
      </c>
      <c r="C16" s="1" t="s">
        <v>143</v>
      </c>
      <c r="D16" s="1" t="s">
        <v>9</v>
      </c>
      <c r="E16" s="5">
        <v>1020</v>
      </c>
      <c r="F16" s="27">
        <v>7143</v>
      </c>
      <c r="G16" s="2"/>
      <c r="H16" s="2">
        <v>25</v>
      </c>
      <c r="I16" s="1" t="s">
        <v>89</v>
      </c>
    </row>
    <row r="17" spans="1:180" ht="15" customHeight="1" x14ac:dyDescent="0.25">
      <c r="A17" s="11">
        <v>7</v>
      </c>
      <c r="B17" s="7" t="s">
        <v>10</v>
      </c>
      <c r="C17" s="2"/>
      <c r="D17" s="2"/>
      <c r="E17" s="9">
        <f>SUM(E10:E16)</f>
        <v>12174.63</v>
      </c>
      <c r="F17" s="9">
        <f>SUM(F10:F16)</f>
        <v>36166.28</v>
      </c>
      <c r="G17" s="9">
        <f t="shared" ref="G17:H17" si="0">SUM(G10:G16)</f>
        <v>38.1</v>
      </c>
      <c r="H17" s="9">
        <f t="shared" si="0"/>
        <v>325</v>
      </c>
      <c r="I17" s="12"/>
    </row>
    <row r="18" spans="1:180" x14ac:dyDescent="0.25">
      <c r="A18" s="85" t="s">
        <v>14</v>
      </c>
      <c r="B18" s="85"/>
      <c r="C18" s="85"/>
      <c r="D18" s="85"/>
      <c r="E18" s="85"/>
      <c r="F18" s="85"/>
      <c r="G18" s="85"/>
      <c r="H18" s="85"/>
      <c r="I18" s="85"/>
    </row>
    <row r="19" spans="1:180" ht="33.75" customHeight="1" x14ac:dyDescent="0.25">
      <c r="A19" s="86" t="s">
        <v>15</v>
      </c>
      <c r="B19" s="86"/>
      <c r="C19" s="86"/>
      <c r="D19" s="86"/>
      <c r="E19" s="86"/>
      <c r="F19" s="86"/>
      <c r="G19" s="86"/>
      <c r="H19" s="86"/>
      <c r="I19" s="86"/>
    </row>
    <row r="20" spans="1:180" x14ac:dyDescent="0.25">
      <c r="A20" s="85" t="s">
        <v>7</v>
      </c>
      <c r="B20" s="85"/>
      <c r="C20" s="85"/>
      <c r="D20" s="85"/>
      <c r="E20" s="85"/>
      <c r="F20" s="85"/>
      <c r="G20" s="85"/>
      <c r="H20" s="85"/>
      <c r="I20" s="85"/>
    </row>
    <row r="21" spans="1:180" s="50" customFormat="1" ht="45" x14ac:dyDescent="0.25">
      <c r="A21" s="81">
        <v>1</v>
      </c>
      <c r="B21" s="1" t="s">
        <v>135</v>
      </c>
      <c r="C21" s="1" t="s">
        <v>139</v>
      </c>
      <c r="D21" s="1" t="s">
        <v>12</v>
      </c>
      <c r="E21" s="2">
        <v>1111.7</v>
      </c>
      <c r="F21" s="54">
        <v>6286.6</v>
      </c>
      <c r="G21" s="2"/>
      <c r="H21" s="2"/>
      <c r="I21" s="1" t="s">
        <v>160</v>
      </c>
    </row>
    <row r="22" spans="1:180" s="50" customFormat="1" ht="44.25" x14ac:dyDescent="0.25">
      <c r="A22" s="82">
        <v>2</v>
      </c>
      <c r="B22" s="13" t="s">
        <v>77</v>
      </c>
      <c r="C22" s="13" t="s">
        <v>78</v>
      </c>
      <c r="D22" s="13" t="s">
        <v>9</v>
      </c>
      <c r="E22" s="3">
        <v>18.100000000000001</v>
      </c>
      <c r="F22" s="26">
        <v>151.19999999999999</v>
      </c>
      <c r="G22" s="3">
        <v>1.3</v>
      </c>
      <c r="H22" s="3">
        <v>3</v>
      </c>
      <c r="I22" s="13" t="s">
        <v>160</v>
      </c>
    </row>
    <row r="23" spans="1:180" s="80" customFormat="1" ht="44.25" x14ac:dyDescent="0.25">
      <c r="A23" s="54">
        <v>3</v>
      </c>
      <c r="B23" s="1" t="s">
        <v>36</v>
      </c>
      <c r="C23" s="1" t="s">
        <v>80</v>
      </c>
      <c r="D23" s="1" t="s">
        <v>9</v>
      </c>
      <c r="E23" s="54">
        <v>96.7</v>
      </c>
      <c r="F23" s="54">
        <v>806.2</v>
      </c>
      <c r="G23" s="54"/>
      <c r="H23" s="54"/>
      <c r="I23" s="1" t="s">
        <v>227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</row>
    <row r="25" spans="1:180" ht="15" customHeight="1" x14ac:dyDescent="0.25">
      <c r="A25" s="84">
        <v>3</v>
      </c>
      <c r="B25" s="37" t="s">
        <v>10</v>
      </c>
      <c r="C25" s="38"/>
      <c r="D25" s="38"/>
      <c r="E25" s="39">
        <f>SUM(E21:E23)</f>
        <v>1226.5</v>
      </c>
      <c r="F25" s="39">
        <f t="shared" ref="F25:H25" si="1">SUM(F21:F23)</f>
        <v>7244</v>
      </c>
      <c r="G25" s="39">
        <f t="shared" si="1"/>
        <v>1.3</v>
      </c>
      <c r="H25" s="39">
        <f t="shared" si="1"/>
        <v>3</v>
      </c>
      <c r="I25" s="42"/>
    </row>
    <row r="26" spans="1:180" ht="23.25" customHeight="1" x14ac:dyDescent="0.25">
      <c r="A26" s="85" t="s">
        <v>11</v>
      </c>
      <c r="B26" s="85"/>
      <c r="C26" s="85"/>
      <c r="D26" s="85"/>
      <c r="E26" s="85"/>
      <c r="F26" s="85"/>
      <c r="G26" s="85"/>
      <c r="H26" s="85"/>
      <c r="I26" s="85"/>
    </row>
    <row r="27" spans="1:180" ht="124.5" customHeight="1" x14ac:dyDescent="0.25">
      <c r="A27" s="3">
        <v>1</v>
      </c>
      <c r="B27" s="1" t="s">
        <v>56</v>
      </c>
      <c r="C27" s="13" t="s">
        <v>18</v>
      </c>
      <c r="D27" s="13" t="s">
        <v>234</v>
      </c>
      <c r="E27" s="14">
        <v>2222</v>
      </c>
      <c r="F27" s="4">
        <v>17030</v>
      </c>
      <c r="G27" s="13">
        <v>16.7</v>
      </c>
      <c r="H27" s="13">
        <v>300</v>
      </c>
      <c r="I27" s="1" t="s">
        <v>90</v>
      </c>
    </row>
    <row r="28" spans="1:180" ht="54" customHeight="1" x14ac:dyDescent="0.25">
      <c r="A28" s="3">
        <v>2</v>
      </c>
      <c r="B28" s="1" t="s">
        <v>19</v>
      </c>
      <c r="C28" s="1" t="s">
        <v>144</v>
      </c>
      <c r="D28" s="1" t="s">
        <v>9</v>
      </c>
      <c r="E28" s="1">
        <v>85.281999999999996</v>
      </c>
      <c r="F28" s="2">
        <v>710.69</v>
      </c>
      <c r="G28" s="1">
        <v>0.5</v>
      </c>
      <c r="H28" s="1">
        <v>7</v>
      </c>
      <c r="I28" s="1" t="s">
        <v>91</v>
      </c>
    </row>
    <row r="29" spans="1:180" ht="45" x14ac:dyDescent="0.25">
      <c r="A29" s="3">
        <v>3</v>
      </c>
      <c r="B29" s="1" t="s">
        <v>138</v>
      </c>
      <c r="C29" s="1" t="s">
        <v>57</v>
      </c>
      <c r="D29" s="13" t="s">
        <v>9</v>
      </c>
      <c r="E29" s="13">
        <v>72.2</v>
      </c>
      <c r="F29" s="26">
        <v>1203</v>
      </c>
      <c r="G29" s="13">
        <v>0.7</v>
      </c>
      <c r="H29" s="13">
        <v>10</v>
      </c>
      <c r="I29" s="13" t="s">
        <v>92</v>
      </c>
    </row>
    <row r="30" spans="1:180" ht="45" x14ac:dyDescent="0.25">
      <c r="A30" s="3">
        <v>4</v>
      </c>
      <c r="B30" s="15" t="s">
        <v>58</v>
      </c>
      <c r="C30" s="13" t="s">
        <v>20</v>
      </c>
      <c r="D30" s="13" t="s">
        <v>9</v>
      </c>
      <c r="E30" s="13">
        <v>30.2</v>
      </c>
      <c r="F30" s="26">
        <v>881</v>
      </c>
      <c r="G30" s="13">
        <v>1</v>
      </c>
      <c r="H30" s="13">
        <v>5</v>
      </c>
      <c r="I30" s="13" t="s">
        <v>229</v>
      </c>
    </row>
    <row r="31" spans="1:180" ht="39" customHeight="1" x14ac:dyDescent="0.25">
      <c r="A31" s="3">
        <v>5</v>
      </c>
      <c r="B31" s="15" t="s">
        <v>74</v>
      </c>
      <c r="C31" s="13" t="s">
        <v>17</v>
      </c>
      <c r="D31" s="13" t="s">
        <v>9</v>
      </c>
      <c r="E31" s="13">
        <v>58.5</v>
      </c>
      <c r="F31" s="26">
        <v>359.7</v>
      </c>
      <c r="G31" s="13">
        <v>0.5</v>
      </c>
      <c r="H31" s="13">
        <v>3</v>
      </c>
      <c r="I31" s="1" t="s">
        <v>93</v>
      </c>
    </row>
    <row r="32" spans="1:180" ht="81.75" customHeight="1" x14ac:dyDescent="0.25">
      <c r="A32" s="3">
        <v>6</v>
      </c>
      <c r="B32" s="1" t="s">
        <v>21</v>
      </c>
      <c r="C32" s="13" t="s">
        <v>22</v>
      </c>
      <c r="D32" s="13" t="s">
        <v>9</v>
      </c>
      <c r="E32" s="17">
        <v>16.22</v>
      </c>
      <c r="F32" s="26">
        <v>135.19999999999999</v>
      </c>
      <c r="G32" s="13">
        <v>0.5</v>
      </c>
      <c r="H32" s="13">
        <v>3</v>
      </c>
      <c r="I32" s="1" t="s">
        <v>116</v>
      </c>
    </row>
    <row r="33" spans="1:25" ht="147" customHeight="1" x14ac:dyDescent="0.25">
      <c r="A33" s="3">
        <v>7</v>
      </c>
      <c r="B33" s="1" t="s">
        <v>75</v>
      </c>
      <c r="C33" s="13" t="s">
        <v>23</v>
      </c>
      <c r="D33" s="13" t="s">
        <v>8</v>
      </c>
      <c r="E33" s="17">
        <v>76.38</v>
      </c>
      <c r="F33" s="3">
        <v>636.58000000000004</v>
      </c>
      <c r="G33" s="13">
        <v>0.8</v>
      </c>
      <c r="H33" s="13">
        <v>12</v>
      </c>
      <c r="I33" s="1" t="s">
        <v>228</v>
      </c>
    </row>
    <row r="34" spans="1:25" ht="105" customHeight="1" x14ac:dyDescent="0.25">
      <c r="A34" s="3">
        <v>8</v>
      </c>
      <c r="B34" s="1" t="s">
        <v>24</v>
      </c>
      <c r="C34" s="13" t="s">
        <v>145</v>
      </c>
      <c r="D34" s="13" t="s">
        <v>9</v>
      </c>
      <c r="E34" s="13">
        <v>25.89</v>
      </c>
      <c r="F34" s="3">
        <v>215.83</v>
      </c>
      <c r="G34" s="13">
        <v>0.5</v>
      </c>
      <c r="H34" s="13">
        <v>5</v>
      </c>
      <c r="I34" s="1" t="s">
        <v>94</v>
      </c>
    </row>
    <row r="35" spans="1:25" ht="30" x14ac:dyDescent="0.25">
      <c r="A35" s="3">
        <v>9</v>
      </c>
      <c r="B35" s="1" t="s">
        <v>25</v>
      </c>
      <c r="C35" s="1" t="s">
        <v>26</v>
      </c>
      <c r="D35" s="1" t="s">
        <v>9</v>
      </c>
      <c r="E35" s="1">
        <v>9.1999999999999993</v>
      </c>
      <c r="F35" s="27">
        <v>156.5</v>
      </c>
      <c r="G35" s="1">
        <v>0.3</v>
      </c>
      <c r="H35" s="1">
        <v>3</v>
      </c>
      <c r="I35" s="1" t="s">
        <v>95</v>
      </c>
    </row>
    <row r="36" spans="1:25" ht="30" x14ac:dyDescent="0.25">
      <c r="A36" s="3">
        <v>10</v>
      </c>
      <c r="B36" s="1" t="s">
        <v>76</v>
      </c>
      <c r="C36" s="1" t="s">
        <v>27</v>
      </c>
      <c r="D36" s="1" t="s">
        <v>9</v>
      </c>
      <c r="E36" s="1">
        <v>85.2</v>
      </c>
      <c r="F36" s="27">
        <v>657</v>
      </c>
      <c r="G36" s="1">
        <v>3.2</v>
      </c>
      <c r="H36" s="1">
        <v>17</v>
      </c>
      <c r="I36" s="1" t="s">
        <v>96</v>
      </c>
    </row>
    <row r="37" spans="1:25" ht="30" x14ac:dyDescent="0.25">
      <c r="A37" s="3">
        <v>11</v>
      </c>
      <c r="B37" s="1" t="s">
        <v>28</v>
      </c>
      <c r="C37" s="1" t="s">
        <v>146</v>
      </c>
      <c r="D37" s="1" t="s">
        <v>9</v>
      </c>
      <c r="E37" s="1">
        <v>200</v>
      </c>
      <c r="F37" s="5">
        <v>1625.8</v>
      </c>
      <c r="G37" s="1">
        <v>5.8</v>
      </c>
      <c r="H37" s="1">
        <v>10</v>
      </c>
      <c r="I37" s="1" t="s">
        <v>97</v>
      </c>
    </row>
    <row r="38" spans="1:25" ht="30" x14ac:dyDescent="0.25">
      <c r="A38" s="3">
        <v>12</v>
      </c>
      <c r="B38" s="1" t="s">
        <v>124</v>
      </c>
      <c r="C38" s="1" t="s">
        <v>29</v>
      </c>
      <c r="D38" s="1" t="s">
        <v>9</v>
      </c>
      <c r="E38" s="1">
        <v>70.7</v>
      </c>
      <c r="F38" s="2">
        <v>553.69000000000005</v>
      </c>
      <c r="G38" s="1">
        <v>4.5</v>
      </c>
      <c r="H38" s="1">
        <v>20</v>
      </c>
      <c r="I38" s="1" t="s">
        <v>98</v>
      </c>
    </row>
    <row r="39" spans="1:25" ht="30" x14ac:dyDescent="0.25">
      <c r="A39" s="3">
        <v>13</v>
      </c>
      <c r="B39" s="1" t="s">
        <v>30</v>
      </c>
      <c r="C39" s="1" t="s">
        <v>31</v>
      </c>
      <c r="D39" s="1" t="s">
        <v>9</v>
      </c>
      <c r="E39" s="1">
        <v>68.400000000000006</v>
      </c>
      <c r="F39" s="27">
        <v>556.20000000000005</v>
      </c>
      <c r="G39" s="1">
        <v>6.5</v>
      </c>
      <c r="H39" s="1">
        <v>25</v>
      </c>
      <c r="I39" s="1" t="s">
        <v>99</v>
      </c>
    </row>
    <row r="40" spans="1:25" ht="36" customHeight="1" x14ac:dyDescent="0.25">
      <c r="A40" s="3">
        <v>14</v>
      </c>
      <c r="B40" s="1" t="s">
        <v>32</v>
      </c>
      <c r="C40" s="1" t="s">
        <v>33</v>
      </c>
      <c r="D40" s="1" t="s">
        <v>9</v>
      </c>
      <c r="E40" s="1">
        <v>50</v>
      </c>
      <c r="F40" s="27">
        <v>474.6</v>
      </c>
      <c r="G40" s="1">
        <v>3.8</v>
      </c>
      <c r="H40" s="1">
        <v>10</v>
      </c>
      <c r="I40" s="1" t="s">
        <v>165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45" x14ac:dyDescent="0.25">
      <c r="A41" s="3">
        <v>15</v>
      </c>
      <c r="B41" s="1" t="s">
        <v>34</v>
      </c>
      <c r="C41" s="1" t="s">
        <v>35</v>
      </c>
      <c r="D41" s="1" t="s">
        <v>16</v>
      </c>
      <c r="E41" s="1">
        <v>514.29999999999995</v>
      </c>
      <c r="F41" s="5">
        <v>4286</v>
      </c>
      <c r="G41" s="1">
        <v>5</v>
      </c>
      <c r="H41" s="1">
        <v>30</v>
      </c>
      <c r="I41" s="1" t="s">
        <v>177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73.5" customHeight="1" x14ac:dyDescent="0.25">
      <c r="A42" s="3">
        <v>16</v>
      </c>
      <c r="B42" s="1" t="s">
        <v>67</v>
      </c>
      <c r="C42" s="1" t="s">
        <v>147</v>
      </c>
      <c r="D42" s="1" t="s">
        <v>9</v>
      </c>
      <c r="E42" s="1">
        <v>250</v>
      </c>
      <c r="F42" s="27">
        <v>3977.5</v>
      </c>
      <c r="G42" s="1"/>
      <c r="H42" s="1"/>
      <c r="I42" s="1" t="s">
        <v>215</v>
      </c>
      <c r="M42" s="59"/>
      <c r="N42" s="59"/>
      <c r="O42" s="60"/>
      <c r="P42" s="59"/>
      <c r="Q42" s="59"/>
      <c r="R42" s="62"/>
      <c r="S42" s="59"/>
      <c r="T42" s="59"/>
      <c r="U42" s="59"/>
      <c r="V42" s="59"/>
      <c r="W42" s="59"/>
      <c r="X42" s="59"/>
      <c r="Y42" s="53"/>
    </row>
    <row r="43" spans="1:25" ht="42.75" customHeight="1" x14ac:dyDescent="0.25">
      <c r="A43" s="3">
        <v>17</v>
      </c>
      <c r="B43" s="1" t="s">
        <v>81</v>
      </c>
      <c r="C43" s="1" t="s">
        <v>79</v>
      </c>
      <c r="D43" s="1" t="s">
        <v>9</v>
      </c>
      <c r="E43" s="1">
        <v>970</v>
      </c>
      <c r="F43" s="27">
        <v>950.4</v>
      </c>
      <c r="G43" s="1">
        <v>1</v>
      </c>
      <c r="H43" s="1">
        <v>165</v>
      </c>
      <c r="I43" s="1" t="s">
        <v>216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41.25" customHeight="1" x14ac:dyDescent="0.25">
      <c r="A44" s="3">
        <v>18</v>
      </c>
      <c r="B44" s="1" t="s">
        <v>172</v>
      </c>
      <c r="C44" s="1" t="s">
        <v>171</v>
      </c>
      <c r="D44" s="1" t="s">
        <v>9</v>
      </c>
      <c r="E44" s="1">
        <v>45</v>
      </c>
      <c r="F44" s="2">
        <v>445</v>
      </c>
      <c r="G44" s="1">
        <v>0.5</v>
      </c>
      <c r="H44" s="1">
        <v>2</v>
      </c>
      <c r="I44" s="1" t="s">
        <v>175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47" customFormat="1" ht="45" customHeight="1" x14ac:dyDescent="0.25">
      <c r="A45" s="3">
        <v>19</v>
      </c>
      <c r="B45" s="46" t="s">
        <v>174</v>
      </c>
      <c r="C45" s="1" t="s">
        <v>173</v>
      </c>
      <c r="D45" s="1" t="s">
        <v>9</v>
      </c>
      <c r="E45" s="1">
        <v>35.799999999999997</v>
      </c>
      <c r="F45" s="2">
        <v>764.5</v>
      </c>
      <c r="G45" s="1">
        <v>1</v>
      </c>
      <c r="H45" s="1"/>
      <c r="I45" s="1" t="s">
        <v>176</v>
      </c>
      <c r="J45" s="53"/>
      <c r="K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s="47" customFormat="1" ht="48.75" customHeight="1" x14ac:dyDescent="0.25">
      <c r="A46" s="3">
        <v>20</v>
      </c>
      <c r="B46" s="1" t="s">
        <v>179</v>
      </c>
      <c r="C46" s="1" t="s">
        <v>178</v>
      </c>
      <c r="D46" s="1" t="s">
        <v>9</v>
      </c>
      <c r="E46" s="1">
        <v>89.47</v>
      </c>
      <c r="F46" s="54">
        <v>1491.2</v>
      </c>
      <c r="G46" s="1">
        <v>0.5</v>
      </c>
      <c r="H46" s="1">
        <v>2</v>
      </c>
      <c r="I46" s="1" t="s">
        <v>186</v>
      </c>
      <c r="J46" s="53"/>
      <c r="K46" s="53"/>
    </row>
    <row r="47" spans="1:25" s="50" customFormat="1" ht="48.75" customHeight="1" x14ac:dyDescent="0.25">
      <c r="A47" s="3">
        <v>21</v>
      </c>
      <c r="B47" s="1" t="s">
        <v>181</v>
      </c>
      <c r="C47" s="1" t="s">
        <v>187</v>
      </c>
      <c r="D47" s="1" t="s">
        <v>9</v>
      </c>
      <c r="E47" s="1">
        <v>524.91</v>
      </c>
      <c r="F47" s="54">
        <v>8748.6</v>
      </c>
      <c r="G47" s="1">
        <v>0.5</v>
      </c>
      <c r="H47" s="1">
        <v>2</v>
      </c>
      <c r="I47" s="65" t="s">
        <v>188</v>
      </c>
      <c r="J47" s="53"/>
      <c r="K47" s="53"/>
    </row>
    <row r="48" spans="1:25" s="50" customFormat="1" ht="40.5" customHeight="1" x14ac:dyDescent="0.25">
      <c r="A48" s="3">
        <v>22</v>
      </c>
      <c r="B48" s="1" t="s">
        <v>211</v>
      </c>
      <c r="C48" s="1" t="s">
        <v>198</v>
      </c>
      <c r="D48" s="1" t="s">
        <v>9</v>
      </c>
      <c r="E48" s="1">
        <v>10.5</v>
      </c>
      <c r="F48" s="66">
        <v>117.4</v>
      </c>
      <c r="G48" s="1">
        <v>0.5</v>
      </c>
      <c r="H48" s="1">
        <v>2</v>
      </c>
      <c r="I48" s="74" t="s">
        <v>204</v>
      </c>
      <c r="J48" s="53"/>
      <c r="K48" s="53"/>
    </row>
    <row r="49" spans="1:27" s="50" customFormat="1" ht="57" customHeight="1" x14ac:dyDescent="0.25">
      <c r="A49" s="3">
        <v>23</v>
      </c>
      <c r="B49" s="1" t="s">
        <v>200</v>
      </c>
      <c r="C49" s="1" t="s">
        <v>199</v>
      </c>
      <c r="D49" s="1" t="s">
        <v>9</v>
      </c>
      <c r="E49" s="1">
        <v>50.41</v>
      </c>
      <c r="F49" s="66">
        <v>840.31</v>
      </c>
      <c r="G49" s="1">
        <v>5</v>
      </c>
      <c r="H49" s="1">
        <v>10</v>
      </c>
      <c r="I49" s="1" t="s">
        <v>205</v>
      </c>
      <c r="J49" s="53"/>
      <c r="K49" s="53"/>
    </row>
    <row r="50" spans="1:27" s="50" customFormat="1" ht="57" customHeight="1" x14ac:dyDescent="0.25">
      <c r="A50" s="3">
        <v>24</v>
      </c>
      <c r="B50" s="1" t="s">
        <v>209</v>
      </c>
      <c r="C50" s="1" t="s">
        <v>208</v>
      </c>
      <c r="D50" s="1" t="s">
        <v>9</v>
      </c>
      <c r="E50" s="1">
        <v>14.4</v>
      </c>
      <c r="F50" s="66">
        <v>240</v>
      </c>
      <c r="G50" s="1">
        <v>0.5</v>
      </c>
      <c r="H50" s="1"/>
      <c r="I50" s="1" t="s">
        <v>210</v>
      </c>
      <c r="J50" s="53"/>
      <c r="K50" s="53"/>
    </row>
    <row r="51" spans="1:27" s="50" customFormat="1" ht="57" customHeight="1" x14ac:dyDescent="0.25">
      <c r="A51" s="3">
        <v>25</v>
      </c>
      <c r="B51" s="1" t="s">
        <v>202</v>
      </c>
      <c r="C51" s="1" t="s">
        <v>201</v>
      </c>
      <c r="D51" s="1" t="s">
        <v>9</v>
      </c>
      <c r="E51" s="1">
        <v>14.25</v>
      </c>
      <c r="F51" s="66">
        <v>237.45</v>
      </c>
      <c r="G51" s="1">
        <v>0.5</v>
      </c>
      <c r="H51" s="1">
        <v>2</v>
      </c>
      <c r="I51" s="1" t="s">
        <v>206</v>
      </c>
      <c r="J51" s="53"/>
      <c r="K51" s="53"/>
    </row>
    <row r="52" spans="1:27" s="50" customFormat="1" ht="57" customHeight="1" x14ac:dyDescent="0.25">
      <c r="A52" s="3">
        <v>26</v>
      </c>
      <c r="B52" s="76" t="s">
        <v>221</v>
      </c>
      <c r="C52" s="77" t="s">
        <v>222</v>
      </c>
      <c r="D52" s="77" t="s">
        <v>9</v>
      </c>
      <c r="E52" s="77">
        <v>166.94</v>
      </c>
      <c r="F52" s="78">
        <v>1391.2</v>
      </c>
      <c r="G52" s="77"/>
      <c r="H52" s="77"/>
      <c r="I52" s="77" t="s">
        <v>223</v>
      </c>
      <c r="J52" s="53"/>
      <c r="K52" s="53"/>
    </row>
    <row r="53" spans="1:27" s="50" customFormat="1" ht="57" customHeight="1" x14ac:dyDescent="0.25">
      <c r="A53" s="3">
        <v>27</v>
      </c>
      <c r="B53" s="76" t="s">
        <v>224</v>
      </c>
      <c r="C53" s="77" t="s">
        <v>225</v>
      </c>
      <c r="D53" s="77" t="s">
        <v>9</v>
      </c>
      <c r="E53" s="77">
        <v>11.81</v>
      </c>
      <c r="F53" s="78">
        <v>98.44</v>
      </c>
      <c r="G53" s="77"/>
      <c r="H53" s="77"/>
      <c r="I53" s="77" t="s">
        <v>226</v>
      </c>
      <c r="J53" s="53"/>
      <c r="K53" s="53"/>
    </row>
    <row r="54" spans="1:27" ht="20.25" customHeight="1" x14ac:dyDescent="0.25">
      <c r="A54" s="2">
        <v>27</v>
      </c>
      <c r="B54" s="7" t="s">
        <v>10</v>
      </c>
      <c r="C54" s="2"/>
      <c r="D54" s="2"/>
      <c r="E54" s="18">
        <f>SUM(E27:E53)</f>
        <v>5767.9619999999986</v>
      </c>
      <c r="F54" s="18">
        <f t="shared" ref="F54:H54" si="2">SUM(F27:F53)</f>
        <v>48783.789999999994</v>
      </c>
      <c r="G54" s="18">
        <f t="shared" si="2"/>
        <v>60.3</v>
      </c>
      <c r="H54" s="18">
        <f t="shared" si="2"/>
        <v>645</v>
      </c>
      <c r="I54" s="52"/>
      <c r="J54" s="53"/>
      <c r="K54" s="53"/>
    </row>
    <row r="55" spans="1:27" ht="33.75" customHeight="1" x14ac:dyDescent="0.25">
      <c r="A55" s="86" t="s">
        <v>37</v>
      </c>
      <c r="B55" s="86"/>
      <c r="C55" s="86"/>
      <c r="D55" s="86"/>
      <c r="E55" s="86"/>
      <c r="F55" s="86"/>
      <c r="G55" s="86"/>
      <c r="H55" s="86"/>
      <c r="I55" s="86"/>
    </row>
    <row r="56" spans="1:27" x14ac:dyDescent="0.25">
      <c r="A56" s="85" t="s">
        <v>7</v>
      </c>
      <c r="B56" s="85"/>
      <c r="C56" s="85"/>
      <c r="D56" s="85"/>
      <c r="E56" s="85"/>
      <c r="F56" s="85"/>
      <c r="G56" s="85"/>
      <c r="H56" s="85"/>
      <c r="I56" s="85"/>
    </row>
    <row r="57" spans="1:27" ht="44.25" x14ac:dyDescent="0.25">
      <c r="A57" s="64">
        <v>1</v>
      </c>
      <c r="B57" s="13" t="s">
        <v>41</v>
      </c>
      <c r="C57" s="13" t="s">
        <v>42</v>
      </c>
      <c r="D57" s="13" t="s">
        <v>9</v>
      </c>
      <c r="E57" s="13">
        <v>1738.4</v>
      </c>
      <c r="F57" s="26">
        <v>21624.2</v>
      </c>
      <c r="G57" s="13"/>
      <c r="H57" s="13">
        <v>42</v>
      </c>
      <c r="I57" s="1" t="s">
        <v>119</v>
      </c>
    </row>
    <row r="58" spans="1:27" ht="44.25" x14ac:dyDescent="0.25">
      <c r="A58" s="64">
        <v>2</v>
      </c>
      <c r="B58" s="1" t="s">
        <v>125</v>
      </c>
      <c r="C58" s="1" t="s">
        <v>148</v>
      </c>
      <c r="D58" s="1" t="s">
        <v>9</v>
      </c>
      <c r="E58" s="1">
        <v>413.6</v>
      </c>
      <c r="F58" s="2">
        <v>3604.8</v>
      </c>
      <c r="G58" s="1"/>
      <c r="H58" s="1">
        <v>20</v>
      </c>
      <c r="I58" s="1" t="s">
        <v>120</v>
      </c>
    </row>
    <row r="59" spans="1:27" s="47" customFormat="1" ht="44.25" x14ac:dyDescent="0.25">
      <c r="A59" s="64">
        <v>3</v>
      </c>
      <c r="B59" s="1" t="s">
        <v>47</v>
      </c>
      <c r="C59" s="1" t="s">
        <v>48</v>
      </c>
      <c r="D59" s="1" t="s">
        <v>9</v>
      </c>
      <c r="E59" s="1">
        <v>1727.5</v>
      </c>
      <c r="F59" s="5">
        <v>20284</v>
      </c>
      <c r="G59" s="1"/>
      <c r="H59" s="1">
        <v>50</v>
      </c>
      <c r="I59" s="1" t="s">
        <v>159</v>
      </c>
    </row>
    <row r="60" spans="1:27" s="50" customFormat="1" ht="44.25" x14ac:dyDescent="0.25">
      <c r="A60" s="64">
        <v>4</v>
      </c>
      <c r="B60" s="65" t="s">
        <v>44</v>
      </c>
      <c r="C60" s="65" t="s">
        <v>189</v>
      </c>
      <c r="D60" s="1" t="s">
        <v>9</v>
      </c>
      <c r="E60" s="19">
        <v>1127.24</v>
      </c>
      <c r="F60" s="68">
        <v>13261.7</v>
      </c>
      <c r="G60" s="1"/>
      <c r="H60" s="1">
        <v>20</v>
      </c>
      <c r="I60" s="65" t="s">
        <v>217</v>
      </c>
    </row>
    <row r="61" spans="1:27" ht="44.25" x14ac:dyDescent="0.25">
      <c r="A61" s="69">
        <v>5</v>
      </c>
      <c r="B61" s="65" t="s">
        <v>191</v>
      </c>
      <c r="C61" s="65" t="s">
        <v>190</v>
      </c>
      <c r="D61" s="1" t="s">
        <v>9</v>
      </c>
      <c r="E61" s="71">
        <v>425.1</v>
      </c>
      <c r="F61" s="70">
        <v>5001.1000000000004</v>
      </c>
      <c r="G61" s="69"/>
      <c r="H61" s="1">
        <v>15</v>
      </c>
      <c r="I61" s="65" t="s">
        <v>218</v>
      </c>
    </row>
    <row r="62" spans="1:27" ht="15" customHeight="1" x14ac:dyDescent="0.25">
      <c r="A62" s="67">
        <v>5</v>
      </c>
      <c r="B62" s="37" t="s">
        <v>10</v>
      </c>
      <c r="C62" s="35"/>
      <c r="D62" s="35"/>
      <c r="E62" s="43">
        <f>E57+E58+E59+E60+E61</f>
        <v>5431.84</v>
      </c>
      <c r="F62" s="43">
        <f>F57+F58+F59+F60+F61</f>
        <v>63775.799999999996</v>
      </c>
      <c r="G62" s="43">
        <f t="shared" ref="G62:H62" si="3">G57+G58+G59+G60+G61</f>
        <v>0</v>
      </c>
      <c r="H62" s="43">
        <f t="shared" si="3"/>
        <v>147</v>
      </c>
      <c r="I62" s="42"/>
    </row>
    <row r="63" spans="1:27" ht="24.75" customHeight="1" x14ac:dyDescent="0.25">
      <c r="A63" s="85" t="s">
        <v>11</v>
      </c>
      <c r="B63" s="85"/>
      <c r="C63" s="85"/>
      <c r="D63" s="85"/>
      <c r="E63" s="85"/>
      <c r="F63" s="85"/>
      <c r="G63" s="85"/>
      <c r="H63" s="85"/>
      <c r="I63" s="85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33.75" customHeight="1" x14ac:dyDescent="0.25">
      <c r="A64" s="2">
        <v>1</v>
      </c>
      <c r="B64" s="1" t="s">
        <v>38</v>
      </c>
      <c r="C64" s="1" t="s">
        <v>39</v>
      </c>
      <c r="D64" s="1" t="s">
        <v>9</v>
      </c>
      <c r="E64" s="19">
        <v>1109</v>
      </c>
      <c r="F64" s="2" t="s">
        <v>118</v>
      </c>
      <c r="G64" s="1"/>
      <c r="H64" s="1">
        <v>19</v>
      </c>
      <c r="I64" s="1" t="s">
        <v>100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35.25" customHeight="1" x14ac:dyDescent="0.25">
      <c r="A65" s="3">
        <v>2</v>
      </c>
      <c r="B65" s="1" t="s">
        <v>59</v>
      </c>
      <c r="C65" s="1" t="s">
        <v>149</v>
      </c>
      <c r="D65" s="13" t="s">
        <v>9</v>
      </c>
      <c r="E65" s="13">
        <v>455.8</v>
      </c>
      <c r="F65" s="3" t="s">
        <v>121</v>
      </c>
      <c r="G65" s="13"/>
      <c r="H65" s="13">
        <v>20</v>
      </c>
      <c r="I65" s="1" t="s">
        <v>101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33.75" customHeight="1" x14ac:dyDescent="0.25">
      <c r="A66" s="3">
        <v>3</v>
      </c>
      <c r="B66" s="13" t="s">
        <v>126</v>
      </c>
      <c r="C66" s="1" t="s">
        <v>150</v>
      </c>
      <c r="D66" s="13" t="s">
        <v>9</v>
      </c>
      <c r="E66" s="13">
        <v>1109</v>
      </c>
      <c r="F66" s="4">
        <v>10032.540000000001</v>
      </c>
      <c r="G66" s="13"/>
      <c r="H66" s="13">
        <v>20</v>
      </c>
      <c r="I66" s="13" t="s">
        <v>102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36.75" customHeight="1" x14ac:dyDescent="0.25">
      <c r="A67" s="2">
        <v>4</v>
      </c>
      <c r="B67" s="1" t="s">
        <v>40</v>
      </c>
      <c r="C67" s="1" t="s">
        <v>151</v>
      </c>
      <c r="D67" s="1" t="s">
        <v>9</v>
      </c>
      <c r="E67" s="1">
        <v>2111.4</v>
      </c>
      <c r="F67" s="24">
        <v>13351</v>
      </c>
      <c r="G67" s="1"/>
      <c r="H67" s="1">
        <v>56</v>
      </c>
      <c r="I67" s="1" t="s">
        <v>166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69.75" customHeight="1" x14ac:dyDescent="0.25">
      <c r="A68" s="3">
        <v>5</v>
      </c>
      <c r="B68" s="13" t="s">
        <v>43</v>
      </c>
      <c r="C68" s="1" t="s">
        <v>152</v>
      </c>
      <c r="D68" s="13" t="s">
        <v>9</v>
      </c>
      <c r="E68" s="13">
        <v>392.2</v>
      </c>
      <c r="F68" s="4">
        <v>4546.8999999999996</v>
      </c>
      <c r="G68" s="13"/>
      <c r="H68" s="13">
        <v>15</v>
      </c>
      <c r="I68" s="13" t="s">
        <v>167</v>
      </c>
      <c r="O68" s="53"/>
      <c r="P68" s="53"/>
      <c r="Q68" s="55"/>
      <c r="R68" s="55"/>
      <c r="S68" s="55"/>
      <c r="T68" s="56"/>
      <c r="U68" s="51"/>
      <c r="V68" s="51"/>
      <c r="W68" s="51"/>
      <c r="X68" s="57"/>
      <c r="Y68" s="58"/>
      <c r="Z68" s="55"/>
      <c r="AA68" s="53"/>
    </row>
    <row r="69" spans="1:27" ht="30" x14ac:dyDescent="0.25">
      <c r="A69" s="3">
        <v>6</v>
      </c>
      <c r="B69" s="1" t="s">
        <v>60</v>
      </c>
      <c r="C69" s="13" t="s">
        <v>45</v>
      </c>
      <c r="D69" s="13" t="s">
        <v>9</v>
      </c>
      <c r="E69" s="13">
        <v>867.7</v>
      </c>
      <c r="F69" s="4">
        <v>9705.7999999999993</v>
      </c>
      <c r="G69" s="13"/>
      <c r="H69" s="13">
        <v>28</v>
      </c>
      <c r="I69" s="13" t="s">
        <v>170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33" customHeight="1" x14ac:dyDescent="0.25">
      <c r="A70" s="2">
        <v>7</v>
      </c>
      <c r="B70" s="1" t="s">
        <v>46</v>
      </c>
      <c r="C70" s="1" t="s">
        <v>114</v>
      </c>
      <c r="D70" s="1" t="s">
        <v>9</v>
      </c>
      <c r="E70" s="1">
        <v>1845.5</v>
      </c>
      <c r="F70" s="5">
        <v>20680.400000000001</v>
      </c>
      <c r="G70" s="1"/>
      <c r="H70" s="1">
        <v>54</v>
      </c>
      <c r="I70" s="1" t="s">
        <v>103</v>
      </c>
    </row>
    <row r="71" spans="1:27" ht="30" x14ac:dyDescent="0.25">
      <c r="A71" s="2">
        <v>8</v>
      </c>
      <c r="B71" s="1" t="s">
        <v>49</v>
      </c>
      <c r="C71" s="1" t="s">
        <v>153</v>
      </c>
      <c r="D71" s="1" t="s">
        <v>9</v>
      </c>
      <c r="E71" s="1">
        <v>64.599999999999994</v>
      </c>
      <c r="F71" s="2">
        <v>723.21</v>
      </c>
      <c r="G71" s="1"/>
      <c r="H71" s="1">
        <v>5</v>
      </c>
      <c r="I71" s="1" t="s">
        <v>104</v>
      </c>
    </row>
    <row r="72" spans="1:27" ht="30" x14ac:dyDescent="0.25">
      <c r="A72" s="2">
        <v>9</v>
      </c>
      <c r="B72" s="1" t="s">
        <v>127</v>
      </c>
      <c r="C72" s="1" t="s">
        <v>148</v>
      </c>
      <c r="D72" s="1" t="s">
        <v>9</v>
      </c>
      <c r="E72" s="1">
        <v>464.5</v>
      </c>
      <c r="F72" s="24">
        <v>4222.8999999999996</v>
      </c>
      <c r="G72" s="1"/>
      <c r="H72" s="1">
        <v>23</v>
      </c>
      <c r="I72" s="1" t="s">
        <v>168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7" ht="45" x14ac:dyDescent="0.25">
      <c r="A73" s="2">
        <v>10</v>
      </c>
      <c r="B73" s="1" t="s">
        <v>50</v>
      </c>
      <c r="C73" s="1" t="s">
        <v>154</v>
      </c>
      <c r="D73" s="1" t="s">
        <v>9</v>
      </c>
      <c r="E73" s="1">
        <v>327.7</v>
      </c>
      <c r="F73" s="5">
        <v>3608.5</v>
      </c>
      <c r="G73" s="1"/>
      <c r="H73" s="1">
        <v>12</v>
      </c>
      <c r="I73" s="1" t="s">
        <v>105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7" ht="30" x14ac:dyDescent="0.25">
      <c r="A74" s="2">
        <v>11</v>
      </c>
      <c r="B74" s="1" t="s">
        <v>51</v>
      </c>
      <c r="C74" s="1" t="s">
        <v>154</v>
      </c>
      <c r="D74" s="1" t="s">
        <v>9</v>
      </c>
      <c r="E74" s="1">
        <v>175.3</v>
      </c>
      <c r="F74" s="5">
        <v>1930.04</v>
      </c>
      <c r="G74" s="1"/>
      <c r="H74" s="1">
        <v>7</v>
      </c>
      <c r="I74" s="1" t="s">
        <v>106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7" ht="45" x14ac:dyDescent="0.25">
      <c r="A75" s="2">
        <v>12</v>
      </c>
      <c r="B75" s="1" t="s">
        <v>128</v>
      </c>
      <c r="C75" s="1" t="s">
        <v>155</v>
      </c>
      <c r="D75" s="1" t="s">
        <v>9</v>
      </c>
      <c r="E75" s="1">
        <v>428.8</v>
      </c>
      <c r="F75" s="25">
        <v>8124.39</v>
      </c>
      <c r="G75" s="1"/>
      <c r="H75" s="1">
        <v>18</v>
      </c>
      <c r="I75" s="1" t="s">
        <v>107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7" ht="41.25" customHeight="1" x14ac:dyDescent="0.25">
      <c r="A76" s="2">
        <v>13</v>
      </c>
      <c r="B76" s="1" t="s">
        <v>52</v>
      </c>
      <c r="C76" s="1" t="s">
        <v>192</v>
      </c>
      <c r="D76" s="1" t="s">
        <v>9</v>
      </c>
      <c r="E76" s="1">
        <v>589.70000000000005</v>
      </c>
      <c r="F76" s="2" t="s">
        <v>123</v>
      </c>
      <c r="G76" s="1"/>
      <c r="H76" s="1">
        <v>25</v>
      </c>
      <c r="I76" s="1" t="s">
        <v>108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7" ht="37.5" customHeight="1" x14ac:dyDescent="0.25">
      <c r="A77" s="2">
        <v>14</v>
      </c>
      <c r="B77" s="1" t="s">
        <v>129</v>
      </c>
      <c r="C77" s="1" t="s">
        <v>115</v>
      </c>
      <c r="D77" s="1" t="s">
        <v>9</v>
      </c>
      <c r="E77" s="1">
        <v>215.6</v>
      </c>
      <c r="F77" s="25">
        <v>13320.15</v>
      </c>
      <c r="G77" s="1"/>
      <c r="H77" s="1">
        <v>67</v>
      </c>
      <c r="I77" s="1" t="s">
        <v>109</v>
      </c>
      <c r="M77" s="59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7" ht="33.75" customHeight="1" x14ac:dyDescent="0.25">
      <c r="A78" s="2">
        <v>15</v>
      </c>
      <c r="B78" s="1" t="s">
        <v>130</v>
      </c>
      <c r="C78" s="1" t="s">
        <v>115</v>
      </c>
      <c r="D78" s="1" t="s">
        <v>9</v>
      </c>
      <c r="E78" s="1">
        <v>211.9</v>
      </c>
      <c r="F78" s="25">
        <v>12314.96</v>
      </c>
      <c r="G78" s="1"/>
      <c r="H78" s="1">
        <v>65</v>
      </c>
      <c r="I78" s="1" t="s">
        <v>110</v>
      </c>
      <c r="J78" s="53"/>
      <c r="K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7" ht="33" customHeight="1" x14ac:dyDescent="0.25">
      <c r="A79" s="2">
        <v>16</v>
      </c>
      <c r="B79" s="1" t="s">
        <v>71</v>
      </c>
      <c r="C79" s="1" t="s">
        <v>72</v>
      </c>
      <c r="D79" s="1" t="s">
        <v>9</v>
      </c>
      <c r="E79" s="1">
        <v>220.5</v>
      </c>
      <c r="F79" s="5">
        <v>3960.88</v>
      </c>
      <c r="G79" s="1"/>
      <c r="H79" s="1">
        <v>57</v>
      </c>
      <c r="I79" s="1" t="s">
        <v>111</v>
      </c>
      <c r="J79" s="53"/>
      <c r="K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7" s="50" customFormat="1" ht="33" customHeight="1" x14ac:dyDescent="0.25">
      <c r="A80" s="2">
        <v>17</v>
      </c>
      <c r="B80" s="34" t="s">
        <v>162</v>
      </c>
      <c r="C80" s="1" t="s">
        <v>163</v>
      </c>
      <c r="D80" s="1" t="s">
        <v>9</v>
      </c>
      <c r="E80" s="1">
        <v>212.3</v>
      </c>
      <c r="F80" s="5">
        <v>2497.6</v>
      </c>
      <c r="G80" s="1"/>
      <c r="H80" s="1">
        <v>50</v>
      </c>
      <c r="I80" s="1" t="s">
        <v>164</v>
      </c>
      <c r="J80" s="53"/>
      <c r="K80" s="53"/>
      <c r="M80" s="59"/>
      <c r="N80" s="59"/>
      <c r="O80" s="60"/>
      <c r="P80" s="59"/>
      <c r="Q80" s="59"/>
      <c r="R80" s="61"/>
      <c r="S80" s="56"/>
      <c r="T80" s="49"/>
      <c r="U80" s="49"/>
      <c r="V80" s="49"/>
      <c r="W80" s="56"/>
      <c r="X80" s="49"/>
      <c r="Y80" s="53"/>
    </row>
    <row r="81" spans="1:25" s="50" customFormat="1" ht="33" customHeight="1" x14ac:dyDescent="0.25">
      <c r="A81" s="48">
        <v>18</v>
      </c>
      <c r="B81" s="1" t="s">
        <v>180</v>
      </c>
      <c r="C81" s="1" t="s">
        <v>193</v>
      </c>
      <c r="D81" s="1" t="s">
        <v>9</v>
      </c>
      <c r="E81" s="1">
        <v>515.05999999999995</v>
      </c>
      <c r="F81" s="54">
        <v>6059.6</v>
      </c>
      <c r="G81" s="66"/>
      <c r="H81" s="1">
        <v>25</v>
      </c>
      <c r="I81" s="72" t="s">
        <v>194</v>
      </c>
      <c r="J81" s="59"/>
      <c r="K81" s="63"/>
      <c r="M81" s="56"/>
      <c r="N81" s="49"/>
      <c r="O81" s="60"/>
      <c r="P81" s="59"/>
      <c r="Q81" s="59"/>
      <c r="R81" s="61"/>
      <c r="S81" s="56"/>
      <c r="T81" s="49"/>
      <c r="U81" s="49"/>
      <c r="V81" s="49"/>
      <c r="W81" s="56"/>
      <c r="X81" s="49"/>
      <c r="Y81" s="53"/>
    </row>
    <row r="82" spans="1:25" s="50" customFormat="1" ht="40.5" customHeight="1" x14ac:dyDescent="0.25">
      <c r="A82" s="54">
        <v>19</v>
      </c>
      <c r="B82" s="1" t="s">
        <v>183</v>
      </c>
      <c r="C82" s="1" t="s">
        <v>182</v>
      </c>
      <c r="D82" s="1" t="s">
        <v>9</v>
      </c>
      <c r="E82" s="1">
        <v>256.20999999999998</v>
      </c>
      <c r="F82" s="5">
        <v>3014.3</v>
      </c>
      <c r="G82" s="1"/>
      <c r="H82" s="1">
        <v>15</v>
      </c>
      <c r="I82" s="1" t="s">
        <v>196</v>
      </c>
      <c r="J82" s="53"/>
      <c r="K82" s="53"/>
      <c r="M82" s="59"/>
      <c r="N82" s="53"/>
      <c r="O82" s="53"/>
      <c r="P82" s="59"/>
      <c r="Q82" s="53"/>
      <c r="R82" s="62"/>
      <c r="S82" s="59"/>
      <c r="T82" s="59"/>
      <c r="U82" s="59"/>
      <c r="V82" s="59"/>
      <c r="W82" s="59"/>
      <c r="X82" s="59"/>
      <c r="Y82" s="53"/>
    </row>
    <row r="83" spans="1:25" s="50" customFormat="1" ht="51.75" customHeight="1" x14ac:dyDescent="0.25">
      <c r="A83" s="16">
        <v>20</v>
      </c>
      <c r="B83" s="1" t="s">
        <v>185</v>
      </c>
      <c r="C83" s="1" t="s">
        <v>184</v>
      </c>
      <c r="D83" s="1" t="s">
        <v>9</v>
      </c>
      <c r="E83" s="1">
        <v>1050.9000000000001</v>
      </c>
      <c r="F83" s="16">
        <v>12364.3</v>
      </c>
      <c r="G83" s="73"/>
      <c r="H83" s="1">
        <v>45</v>
      </c>
      <c r="I83" s="1" t="s">
        <v>195</v>
      </c>
      <c r="J83" s="53"/>
      <c r="K83" s="53"/>
      <c r="M83" s="59"/>
      <c r="N83" s="53"/>
      <c r="O83" s="53"/>
      <c r="P83" s="59"/>
      <c r="Q83" s="53"/>
      <c r="R83" s="62"/>
      <c r="S83" s="59"/>
      <c r="T83" s="59"/>
      <c r="U83" s="59"/>
      <c r="V83" s="59"/>
      <c r="W83" s="59"/>
      <c r="X83" s="59"/>
      <c r="Y83" s="53"/>
    </row>
    <row r="84" spans="1:25" s="50" customFormat="1" ht="40.5" customHeight="1" x14ac:dyDescent="0.25">
      <c r="A84" s="16">
        <v>21</v>
      </c>
      <c r="B84" s="1" t="s">
        <v>180</v>
      </c>
      <c r="C84" s="1" t="s">
        <v>197</v>
      </c>
      <c r="D84" s="1" t="s">
        <v>9</v>
      </c>
      <c r="E84" s="1">
        <v>638.59</v>
      </c>
      <c r="F84" s="16">
        <v>7512.8</v>
      </c>
      <c r="G84" s="73"/>
      <c r="H84" s="1">
        <v>30</v>
      </c>
      <c r="I84" s="74" t="s">
        <v>212</v>
      </c>
      <c r="J84" s="53"/>
      <c r="K84" s="53"/>
      <c r="M84" s="59"/>
      <c r="N84" s="53"/>
      <c r="O84" s="53"/>
      <c r="P84" s="59"/>
      <c r="Q84" s="53"/>
      <c r="R84" s="62"/>
      <c r="S84" s="59"/>
      <c r="T84" s="59"/>
      <c r="U84" s="59"/>
      <c r="V84" s="59"/>
      <c r="W84" s="59"/>
      <c r="X84" s="59"/>
      <c r="Y84" s="53"/>
    </row>
    <row r="85" spans="1:25" s="50" customFormat="1" ht="40.5" customHeight="1" x14ac:dyDescent="0.25">
      <c r="A85" s="16">
        <v>22</v>
      </c>
      <c r="B85" s="1" t="s">
        <v>207</v>
      </c>
      <c r="C85" s="1" t="s">
        <v>203</v>
      </c>
      <c r="D85" s="1" t="s">
        <v>9</v>
      </c>
      <c r="E85" s="1">
        <v>178.66</v>
      </c>
      <c r="F85" s="16">
        <v>2101.9</v>
      </c>
      <c r="G85" s="75"/>
      <c r="H85" s="1">
        <v>20</v>
      </c>
      <c r="I85" s="1" t="s">
        <v>213</v>
      </c>
      <c r="J85" s="53"/>
      <c r="K85" s="53"/>
      <c r="M85" s="59"/>
      <c r="N85" s="53"/>
      <c r="O85" s="53"/>
      <c r="P85" s="59"/>
      <c r="Q85" s="53"/>
      <c r="R85" s="62"/>
      <c r="S85" s="59"/>
      <c r="T85" s="59"/>
      <c r="U85" s="59"/>
      <c r="V85" s="59"/>
      <c r="W85" s="59"/>
      <c r="X85" s="59"/>
      <c r="Y85" s="53"/>
    </row>
    <row r="86" spans="1:25" s="50" customFormat="1" ht="51.75" customHeight="1" x14ac:dyDescent="0.25">
      <c r="A86" s="79">
        <v>23</v>
      </c>
      <c r="B86" s="77" t="s">
        <v>230</v>
      </c>
      <c r="C86" s="77" t="s">
        <v>231</v>
      </c>
      <c r="D86" s="77" t="s">
        <v>9</v>
      </c>
      <c r="E86" s="79">
        <v>643.65</v>
      </c>
      <c r="F86" s="79">
        <v>5363.73</v>
      </c>
      <c r="G86" s="79"/>
      <c r="H86" s="79"/>
      <c r="I86" s="77" t="s">
        <v>232</v>
      </c>
      <c r="J86" s="53"/>
      <c r="K86" s="53"/>
      <c r="M86" s="59"/>
      <c r="N86" s="53"/>
      <c r="O86" s="53"/>
      <c r="P86" s="59"/>
      <c r="Q86" s="53"/>
      <c r="R86" s="62"/>
      <c r="S86" s="59"/>
      <c r="T86" s="59"/>
      <c r="U86" s="59"/>
      <c r="V86" s="59"/>
      <c r="W86" s="59"/>
      <c r="X86" s="59"/>
      <c r="Y86" s="53"/>
    </row>
    <row r="87" spans="1:25" x14ac:dyDescent="0.25">
      <c r="A87" s="2">
        <v>23</v>
      </c>
      <c r="B87" s="7" t="s">
        <v>10</v>
      </c>
      <c r="C87" s="20"/>
      <c r="D87" s="1"/>
      <c r="E87" s="9">
        <f>SUM(E64:E86)</f>
        <v>14084.569999999998</v>
      </c>
      <c r="F87" s="9">
        <f t="shared" ref="F87:H87" si="4">SUM(F64:F86)</f>
        <v>145435.9</v>
      </c>
      <c r="G87" s="9">
        <f t="shared" si="4"/>
        <v>0</v>
      </c>
      <c r="H87" s="9">
        <f t="shared" si="4"/>
        <v>676</v>
      </c>
      <c r="I87" s="20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36" customHeight="1" x14ac:dyDescent="0.25">
      <c r="A88" s="87" t="s">
        <v>122</v>
      </c>
      <c r="B88" s="88"/>
      <c r="C88" s="88"/>
      <c r="D88" s="88"/>
      <c r="E88" s="88"/>
      <c r="F88" s="88"/>
      <c r="G88" s="88"/>
      <c r="H88" s="88"/>
      <c r="I88" s="89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84" customHeight="1" x14ac:dyDescent="0.25">
      <c r="A89" s="44">
        <v>1</v>
      </c>
      <c r="B89" s="15" t="s">
        <v>131</v>
      </c>
      <c r="C89" s="45" t="s">
        <v>156</v>
      </c>
      <c r="D89" s="1" t="s">
        <v>9</v>
      </c>
      <c r="E89" s="1">
        <v>76.900000000000006</v>
      </c>
      <c r="F89" s="5" t="s">
        <v>70</v>
      </c>
      <c r="G89" s="1"/>
      <c r="H89" s="1"/>
      <c r="I89" s="1" t="s">
        <v>112</v>
      </c>
    </row>
    <row r="90" spans="1:25" ht="154.5" customHeight="1" x14ac:dyDescent="0.25">
      <c r="A90" s="2">
        <v>2</v>
      </c>
      <c r="B90" s="1" t="s">
        <v>68</v>
      </c>
      <c r="C90" s="1" t="s">
        <v>157</v>
      </c>
      <c r="D90" s="10" t="s">
        <v>9</v>
      </c>
      <c r="E90" s="1">
        <v>25</v>
      </c>
      <c r="F90" s="5">
        <v>236.67</v>
      </c>
      <c r="G90" s="1"/>
      <c r="H90" s="1"/>
      <c r="I90" s="1" t="s">
        <v>117</v>
      </c>
    </row>
    <row r="91" spans="1:25" ht="45" customHeight="1" x14ac:dyDescent="0.25">
      <c r="A91" s="2">
        <v>3</v>
      </c>
      <c r="B91" s="16" t="s">
        <v>69</v>
      </c>
      <c r="C91" s="1" t="s">
        <v>158</v>
      </c>
      <c r="D91" s="1" t="s">
        <v>9</v>
      </c>
      <c r="E91" s="1">
        <v>25</v>
      </c>
      <c r="F91" s="5">
        <v>110.4</v>
      </c>
      <c r="G91" s="1"/>
      <c r="H91" s="1"/>
      <c r="I91" s="1" t="s">
        <v>113</v>
      </c>
    </row>
    <row r="92" spans="1:25" ht="143.25" customHeight="1" x14ac:dyDescent="0.25">
      <c r="A92" s="2">
        <v>4</v>
      </c>
      <c r="B92" s="1" t="s">
        <v>132</v>
      </c>
      <c r="C92" s="1" t="s">
        <v>157</v>
      </c>
      <c r="D92" s="1" t="s">
        <v>9</v>
      </c>
      <c r="E92" s="1">
        <v>25</v>
      </c>
      <c r="F92" s="5">
        <v>87.46</v>
      </c>
      <c r="G92" s="1"/>
      <c r="H92" s="1"/>
      <c r="I92" s="1" t="s">
        <v>169</v>
      </c>
    </row>
    <row r="93" spans="1:25" x14ac:dyDescent="0.25">
      <c r="A93" s="2">
        <v>4</v>
      </c>
      <c r="B93" s="8" t="s">
        <v>10</v>
      </c>
      <c r="C93" s="21"/>
      <c r="D93" s="2"/>
      <c r="E93" s="18">
        <f>SUM(E89:E92)</f>
        <v>151.9</v>
      </c>
      <c r="F93" s="18">
        <f>SUM(F90:F92)</f>
        <v>434.53</v>
      </c>
      <c r="G93" s="18">
        <f>SUM(G89:G92)</f>
        <v>0</v>
      </c>
      <c r="H93" s="9">
        <f>SUM(H89:H92)</f>
        <v>0</v>
      </c>
      <c r="I93" s="21"/>
    </row>
    <row r="94" spans="1:25" x14ac:dyDescent="0.25">
      <c r="A94" s="8">
        <f>A8+A17+A25+A54+A62+A87+A93</f>
        <v>69</v>
      </c>
      <c r="B94" s="8" t="s">
        <v>53</v>
      </c>
      <c r="C94" s="21"/>
      <c r="D94" s="2"/>
      <c r="E94" s="9">
        <f>E8+E17+E25+E54+E62+E87+E93</f>
        <v>38837.401999999995</v>
      </c>
      <c r="F94" s="9">
        <f>F8+F17+F25+F54+F62+F87+F93</f>
        <v>301840.30000000005</v>
      </c>
      <c r="G94" s="9">
        <f>G8+G17+G25+G54+G62+G87+G93</f>
        <v>99.699999999999989</v>
      </c>
      <c r="H94" s="9">
        <f>H8+H17+H25+H54+H62+H87+H93</f>
        <v>1796</v>
      </c>
      <c r="I94" s="21"/>
    </row>
    <row r="95" spans="1:25" x14ac:dyDescent="0.25">
      <c r="A95" s="28">
        <f>A8+A25+A62</f>
        <v>8</v>
      </c>
      <c r="B95" s="29" t="s">
        <v>61</v>
      </c>
      <c r="C95" s="30"/>
      <c r="D95" s="30"/>
      <c r="E95" s="31">
        <f>E8+E25+E62</f>
        <v>6658.34</v>
      </c>
      <c r="F95" s="31">
        <f>F8+F25+F62</f>
        <v>71019.799999999988</v>
      </c>
      <c r="G95" s="31">
        <f>G8+G25+G62</f>
        <v>1.3</v>
      </c>
      <c r="H95" s="31">
        <f>H8+H25+H62</f>
        <v>150</v>
      </c>
      <c r="I95" s="32"/>
    </row>
    <row r="96" spans="1:25" x14ac:dyDescent="0.25">
      <c r="A96" s="28">
        <f>A94-A95</f>
        <v>61</v>
      </c>
      <c r="B96" s="29" t="s">
        <v>62</v>
      </c>
      <c r="C96" s="30"/>
      <c r="D96" s="30"/>
      <c r="E96" s="31">
        <f>E17+E54+E87+E93</f>
        <v>32179.061999999998</v>
      </c>
      <c r="F96" s="31">
        <f>F17+F54+F87+F93</f>
        <v>230820.49999999997</v>
      </c>
      <c r="G96" s="31">
        <f>G17+G54+G87+G93</f>
        <v>98.4</v>
      </c>
      <c r="H96" s="31">
        <f>H17+H54+H87+H93</f>
        <v>1646</v>
      </c>
      <c r="I96" s="32"/>
    </row>
    <row r="97" spans="1:9" x14ac:dyDescent="0.25">
      <c r="A97" s="28">
        <v>48</v>
      </c>
      <c r="B97" s="29" t="s">
        <v>63</v>
      </c>
      <c r="C97" s="30"/>
      <c r="D97" s="30"/>
      <c r="E97" s="33">
        <f>E54+E87+E12+E90+E91+E92+E14+E16+E62</f>
        <v>32533.101999999995</v>
      </c>
      <c r="F97" s="33">
        <f>F54+F87+F12+F90+F91+F92+F14+F16</f>
        <v>215530.12</v>
      </c>
      <c r="G97" s="33">
        <f>G54+G87+G12+G90+G91+G92+G14+G16</f>
        <v>98.399999999999991</v>
      </c>
      <c r="H97" s="33">
        <f>H54+H87+H12+H90+H91+H92+H14+H16</f>
        <v>1621</v>
      </c>
      <c r="I97" s="32"/>
    </row>
    <row r="98" spans="1:9" x14ac:dyDescent="0.25">
      <c r="A98" s="28">
        <v>6</v>
      </c>
      <c r="B98" s="29" t="s">
        <v>64</v>
      </c>
      <c r="C98" s="30"/>
      <c r="D98" s="30"/>
      <c r="E98" s="31">
        <f>E10+E11+E13+E89+E15</f>
        <v>5077.7999999999993</v>
      </c>
      <c r="F98" s="31" t="e">
        <f>F10+F11+F13+F89+F15</f>
        <v>#VALUE!</v>
      </c>
      <c r="G98" s="31">
        <f>G10+G11+G13+G89+G15</f>
        <v>0</v>
      </c>
      <c r="H98" s="31">
        <f>H10+H11+H13+H89+H15</f>
        <v>25</v>
      </c>
      <c r="I98" s="32"/>
    </row>
    <row r="99" spans="1:9" x14ac:dyDescent="0.25">
      <c r="A99" s="23"/>
      <c r="B99" s="23"/>
      <c r="C99" s="22"/>
      <c r="D99" s="22"/>
      <c r="E99" s="22"/>
      <c r="F99" s="22"/>
    </row>
  </sheetData>
  <autoFilter ref="A4:I98"/>
  <mergeCells count="13">
    <mergeCell ref="A18:I18"/>
    <mergeCell ref="A19:I19"/>
    <mergeCell ref="A20:I20"/>
    <mergeCell ref="A1:I1"/>
    <mergeCell ref="A2:I2"/>
    <mergeCell ref="A9:I9"/>
    <mergeCell ref="A5:I5"/>
    <mergeCell ref="A6:I6"/>
    <mergeCell ref="A63:I63"/>
    <mergeCell ref="A55:I55"/>
    <mergeCell ref="A56:I56"/>
    <mergeCell ref="A26:I26"/>
    <mergeCell ref="A88:I88"/>
  </mergeCells>
  <pageMargins left="0.7" right="0.7" top="0.75" bottom="0.75" header="0.3" footer="0.3"/>
  <pageSetup paperSize="9" scale="52" fitToHeight="0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Александра Сергеевна</dc:creator>
  <cp:lastModifiedBy>Николаева Юлия Владимировна</cp:lastModifiedBy>
  <cp:lastPrinted>2023-06-07T04:15:05Z</cp:lastPrinted>
  <dcterms:created xsi:type="dcterms:W3CDTF">2023-01-18T09:28:21Z</dcterms:created>
  <dcterms:modified xsi:type="dcterms:W3CDTF">2023-09-18T12:05:07Z</dcterms:modified>
</cp:coreProperties>
</file>