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4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02" i="1" l="1"/>
  <c r="E105" i="1"/>
  <c r="A106" i="1"/>
  <c r="E107" i="1" l="1"/>
  <c r="E106" i="1"/>
  <c r="E104" i="1"/>
  <c r="E103" i="1"/>
  <c r="G103" i="1"/>
  <c r="H103" i="1"/>
  <c r="H95" i="1"/>
  <c r="F95" i="1"/>
  <c r="E95" i="1"/>
  <c r="A105" i="1"/>
  <c r="A103" i="1"/>
  <c r="E55" i="1"/>
  <c r="A104" i="1"/>
  <c r="F9" i="1" l="1"/>
  <c r="F73" i="1"/>
  <c r="F102" i="1"/>
  <c r="F55" i="1"/>
  <c r="F31" i="1"/>
  <c r="F17" i="1"/>
  <c r="F107" i="1" s="1"/>
  <c r="H102" i="1"/>
  <c r="E73" i="1"/>
  <c r="H55" i="1"/>
  <c r="G55" i="1"/>
  <c r="H31" i="1"/>
  <c r="G31" i="1"/>
  <c r="E31" i="1"/>
  <c r="H17" i="1"/>
  <c r="G17" i="1"/>
  <c r="E17" i="1"/>
  <c r="E9" i="1"/>
  <c r="F105" i="1" l="1"/>
  <c r="F104" i="1"/>
  <c r="F106" i="1"/>
  <c r="F103" i="1"/>
  <c r="G102" i="1"/>
  <c r="G73" i="1"/>
  <c r="H73" i="1"/>
  <c r="H9" i="1"/>
  <c r="G9" i="1"/>
</calcChain>
</file>

<file path=xl/sharedStrings.xml><?xml version="1.0" encoding="utf-8"?>
<sst xmlns="http://schemas.openxmlformats.org/spreadsheetml/2006/main" count="370" uniqueCount="274">
  <si>
    <t>Информация об инвестиционных проектах реализованных и реализуемых в 2022 году за счет всех источников на территории города Ханты-Мансийска</t>
  </si>
  <si>
    <t>по состоянию 31.12.2022</t>
  </si>
  <si>
    <t>№ п/п</t>
  </si>
  <si>
    <t>Наименование проекта</t>
  </si>
  <si>
    <t>Инвестор</t>
  </si>
  <si>
    <t>Налог. поступления в бюджет в год, млн.руб.</t>
  </si>
  <si>
    <t>Кол-во созд.рабочих мест</t>
  </si>
  <si>
    <t>Примечание</t>
  </si>
  <si>
    <t>I. Проекты по строительству объектов социальной сферы, в том числе:</t>
  </si>
  <si>
    <t>1)Реализованные инвестиционные проекты:</t>
  </si>
  <si>
    <t>Создание объекта образования «Средняя школа на 1056 учащихся в микрорайоне Учхоз города Ханты-Мансийска»</t>
  </si>
  <si>
    <t>ООО "Школа 2020"</t>
  </si>
  <si>
    <t>Сопровождение по принципу "одного окна"</t>
  </si>
  <si>
    <t>Нежилое помещение под размещение образовательного учреждения «Лучик» (объект «Жилой комплекс «Иртыш» в г. Ханты-Мансийске. 2-й этап строительства.»)</t>
  </si>
  <si>
    <t>ООО «Версо-Монолит Инвест»</t>
  </si>
  <si>
    <t>Инф.-конс.поддержка</t>
  </si>
  <si>
    <t>Итого:</t>
  </si>
  <si>
    <t>2)Реализуемые инвестиционные проекты:</t>
  </si>
  <si>
    <t>Застройщик ООО «Квартал»</t>
  </si>
  <si>
    <t>Реализуется по муниципальному контракту</t>
  </si>
  <si>
    <t>Создание объекта образования «Средняя школа на 1725 учащихся в микрорайоне Иртыш-2 города Ханты-Мансийска»</t>
  </si>
  <si>
    <t>Концессионное соглашение от 28.12.2018 прекращено по соглашению сторон 06.10.2021. Земельный участок с кадастровым номером 86:12:0103001:1759 предоставлен по договору безвозмездного пользования №25/1-СП от 30.12.2021 МКУ «УКС», сроком на 3 года. Выполняются работы в рамках МК №103 от 28.12.2021; ООО "Квартал"; срок исполнения 15.12.2023; сумма контракта - 1722620942,40 руб. Процент готовности - 49%.</t>
  </si>
  <si>
    <t>«Универсальный спортивный комплекс в г. Ханты-Мансийске», микрорайон Иртыш</t>
  </si>
  <si>
    <t>ООО «АСПЭК»</t>
  </si>
  <si>
    <t>Проект сопро-вождается Фондом развития Югры</t>
  </si>
  <si>
    <t>КУ ХМАО «Управление капитального строительства»</t>
  </si>
  <si>
    <t>Реализуется по государственному контракту</t>
  </si>
  <si>
    <t>ООО «Региональная концессионная компания»</t>
  </si>
  <si>
    <t>3)Планируемые к реализации инвестиционные проекты</t>
  </si>
  <si>
    <t>II. Проекты по строительству объектов для ведения предпринимательской деятельности, в том числе:</t>
  </si>
  <si>
    <t>Реконструкция незавершенного строительством объекта СКЛАД №1 по адресу: г.Ханты-Мансийск, ул. Газовиков, 17 (1 этап)</t>
  </si>
  <si>
    <t>ИП Чирова Ю.В.</t>
  </si>
  <si>
    <t>Строительство производственной базы в районе АБЗ, протока Ретечная</t>
  </si>
  <si>
    <t>ООО «Луговской ЛПК»</t>
  </si>
  <si>
    <t>Магазин по ул.Рябиновая, 18</t>
  </si>
  <si>
    <t>Судейкин О.В.</t>
  </si>
  <si>
    <t>Без поддержки</t>
  </si>
  <si>
    <t>Строительство магазина, ул.Сутормина, 24</t>
  </si>
  <si>
    <t>ИП Тамарадзе Т.А.</t>
  </si>
  <si>
    <t>"Строительство цеха по переработке дикоросов г. Ханты-Мансийск, объездная дорога, район нефтебазы, кадастровый номер 86:12:0101020:669", Объездная дорога, район нефтебазы</t>
  </si>
  <si>
    <t>АО «Рыбокомбинат Ханты-Мансийский»</t>
  </si>
  <si>
    <t>Инф.-конс, фин. поддержка</t>
  </si>
  <si>
    <t>Складская база «Иртыш» г. Ханты-Мансийск, ул. Привольная, земельный участок №19</t>
  </si>
  <si>
    <t>ИП Шуклин В.А.</t>
  </si>
  <si>
    <t>Склад негорючих материалов в г. Ханты-Мансийске</t>
  </si>
  <si>
    <t>Шмаков К.В.</t>
  </si>
  <si>
    <t>ИП Мацагов Р.В.</t>
  </si>
  <si>
    <t>Цех по производству металлоизделий в г. Ханты-Мансийске, район объездной дороги на берегу р. Иртыш</t>
  </si>
  <si>
    <t>ИП Карауш А.И.</t>
  </si>
  <si>
    <t>ООО "Газпромнефть-Хантос"</t>
  </si>
  <si>
    <t>Торгово-офисное здание по ул. Пионерская в г. Ханты-Мансийске</t>
  </si>
  <si>
    <t>ООО «Троица»</t>
  </si>
  <si>
    <t>Договор аренды (86:12:0101019:578) №74/2 от 25.09.2012 до 24.09.2015; разрешение на строительство № ru 86312000-108 от 22.12.2014 до 22.12.2022. Продлено до 31.10.2023</t>
  </si>
  <si>
    <t>«Общественное здание многофункционального назначения», ул. Пионерская, 71</t>
  </si>
  <si>
    <t>з/уч. в собственности (86:12:0101031:9); разрешение на строительство № ru 86312000-67 от 25.12.2015 до 31.12.2022. Продлено до 31.12.2025</t>
  </si>
  <si>
    <t>ИП Валеев В.С.</t>
  </si>
  <si>
    <t>Разрешение на строительство №86-Ru-86312000-12-2019 от 13.05.2019 (II этап: автомойка с кемпингом) до 30.11.2023</t>
  </si>
  <si>
    <t>ИП Молоков А.С.</t>
  </si>
  <si>
    <t>Разрешение на строительство №86-Ru-86312000-12-2020 от 13.10.2020 до 26.05.2023</t>
  </si>
  <si>
    <t>Разрешение на строительство №86-Ru-86312000-21-2020  от 13.10.2020 до 26.05.2023</t>
  </si>
  <si>
    <t>ООО «Юнион Трейд»</t>
  </si>
  <si>
    <t>№ ru 86312000-110-2008 от 31.07.2008 до 28.05.2023</t>
  </si>
  <si>
    <t>Реконструкция административного здания по ул. Рознина 45 в г. Ханты-Мансийске</t>
  </si>
  <si>
    <t>Ткаченко Игорь Петрович</t>
  </si>
  <si>
    <t>Разрешение на строительство №86Ru-86312000-14-2021  от 26.07.2021 до 26.05.2023</t>
  </si>
  <si>
    <t>Магазин по ул. Привольная, 2а</t>
  </si>
  <si>
    <t>Ряднов Иван Валерьевич</t>
  </si>
  <si>
    <t>ИП Иволин Евгений Валерьевич</t>
  </si>
  <si>
    <t>Строительство магазина, производственного здания (производство, изготовление выставочных стендов и комплектующих расходных мате-риалов) Район ул. Привольная</t>
  </si>
  <si>
    <t>ООО «Фабрика рекламы»</t>
  </si>
  <si>
    <t>Реконструкция СТО по ул. Газовиков 1 в г. Ханты-Мансийске</t>
  </si>
  <si>
    <t>Керимов Бахтияр Керим оглы</t>
  </si>
  <si>
    <t>Разрешение на строительство №86-Ru 86312000-24-2021 от 25.10.2021 до 25.10.2023</t>
  </si>
  <si>
    <t>Строительство цеха по переработке мяса с офисными помещениями, ул.Привольная 2в</t>
  </si>
  <si>
    <t>ИП Бриер А.Р.</t>
  </si>
  <si>
    <t>Разрешение на строительство №86-Ru-86312000-04-2022  от 01.04.2022 до 01.04.2025</t>
  </si>
  <si>
    <t>Строительство АГЗС, ГНС в районе поймы протоки Горной (участок №1)</t>
  </si>
  <si>
    <t>ОАО «Обьгаз»</t>
  </si>
  <si>
    <t>Разрешение на строительство №86-Ru-86312000-07-2022  от 28.04.2022 до 28.01.2024</t>
  </si>
  <si>
    <t>Реконструкция центра здоровья «Лечебно-физкультурный центр» в г. Ханты-Мансийске, ул. Лопарева, 26</t>
  </si>
  <si>
    <t>ИП Бабанов С.Н.</t>
  </si>
  <si>
    <t>Разрешение на строительство №86-Ru-86312000-11-2022  от 01.07.2022 до 01.07.2027</t>
  </si>
  <si>
    <t>Здание по ул. Большая Логовая, 1 в г. Ханты-Мансийске</t>
  </si>
  <si>
    <t>ИП Григорьев А.Л.</t>
  </si>
  <si>
    <t>Разрешение на строительство №86-Ru-86312000-13-2022  от 01.07.2022 до 01.01.2024</t>
  </si>
  <si>
    <t>Склад ИП Шишкин Д.В.</t>
  </si>
  <si>
    <t>Шишкин Д.В.</t>
  </si>
  <si>
    <t>Производственная база ООО СК "ЮВиС" г. Ханты-Мансийск, район АБЗ Прозводственно-лабораторный корпус</t>
  </si>
  <si>
    <t>ООО Строительная компания "ЮВиС"</t>
  </si>
  <si>
    <t>Разрешение на строительство №86-Ru-86312000-18-2022  от 24.08.2022 до 24.05.2023</t>
  </si>
  <si>
    <t>Производственное здание расположенное по адресу: г. Ханты-Мансийск, Объездная, 25 земельный участок с к/н 86:12:0103001:1799</t>
  </si>
  <si>
    <t>АО "УК "Промышленные парки Югры"</t>
  </si>
  <si>
    <t>Инф-ция уточняется</t>
  </si>
  <si>
    <t>Разрешение на строительство 86-12-19-2022 от 16.09.2022 до 04.05.2023</t>
  </si>
  <si>
    <t>Торгово-офисное здание по ул. Рознина 52 в г. Ханты-Мансийске</t>
  </si>
  <si>
    <t>Хусейнов Исроил Давронович</t>
  </si>
  <si>
    <t>Разрешение на строительство 86-12-20-2022 от 26.09.2022 до 26.09.2023</t>
  </si>
  <si>
    <t>III. Проекты по строительству многоквартирных жилых домов</t>
  </si>
  <si>
    <t>Многоквартирный жилой дом по ул. Конева 6/2 в г. Ханты-Мансийске</t>
  </si>
  <si>
    <t>ООО «Благострой»</t>
  </si>
  <si>
    <t>Многоквартирный жилой дом № 19 по ул. Сургутская в г. Ханты-Мансийск</t>
  </si>
  <si>
    <t>ООО «Атлант»</t>
  </si>
  <si>
    <t>Жилой дом "Капитал" в г. Ханты-Мансийске, ул.Рознина, 77</t>
  </si>
  <si>
    <t>ООО СЗ «Капитал»</t>
  </si>
  <si>
    <t>Жилой комплекс «Сибирский квартал», ул.Энгельса, д.23</t>
  </si>
  <si>
    <t>ООО СЗ «Сибирский квартал»</t>
  </si>
  <si>
    <t>Гуренко Виталий Геннадьевич</t>
  </si>
  <si>
    <t>Многоквартирный жилой дом ул.Сирина,56</t>
  </si>
  <si>
    <t>ООО СЗ "Домострой-4"</t>
  </si>
  <si>
    <t>Реконструкция объекта «Многоквартирный жилой дом №10 (стр.). Ханты-Мансийский автономный округ – Югра, г. Ханты-Мансийск, район берега реки Иртыш, участок 6 (ул.Самаровская, 6, корп.1)</t>
  </si>
  <si>
    <t>ООО СЗ «Лидер»</t>
  </si>
  <si>
    <t>ООО «Норстрой»</t>
  </si>
  <si>
    <t>Многоквартирный жилой дом в районе берега реки Иртыш в г.Ханты-Мансийске</t>
  </si>
  <si>
    <t>ООО "СЗ "Югра-Сити"</t>
  </si>
  <si>
    <t>ООО "Реновация"</t>
  </si>
  <si>
    <t>Многоквартирный жилой дом по ул. Заводская, 3</t>
  </si>
  <si>
    <t>ООО «НОРСТРОЙ»</t>
  </si>
  <si>
    <t>Многоквартирный жилой дом со встроенно-пристроенными помещениями по ул. Красноармейская в г. Ханты-Мансийске (ул. Красноармейская, 43)</t>
  </si>
  <si>
    <t>ООО СЗ «Долина Ручьев»</t>
  </si>
  <si>
    <t>Жилой комплекс "Иртыш" в г. Ханты-Мансийске. 3-й этап строительства ул. Объездная</t>
  </si>
  <si>
    <t>ООО СЗ "Технопарк"</t>
  </si>
  <si>
    <t>10 032,5</t>
  </si>
  <si>
    <t>№86-Ru-86312000-15-2019 от 19.06.2019 до 31.12.2022. Продлен до 31.12.2023</t>
  </si>
  <si>
    <t>7 013,0</t>
  </si>
  <si>
    <t>Жилой комплекс «Иртыш» в г. Ханты-Мансийске. 2-й этап строительства. 2.2 этап строительства</t>
  </si>
  <si>
    <t>№ ru 86312000-27 от 25.05.2015  до 01.10.2023</t>
  </si>
  <si>
    <t>Многоквартирный жилой дом на участке 6 в мкрн. Береговая зона</t>
  </si>
  <si>
    <t>ООО СЗ «Жилстройинвест»</t>
  </si>
  <si>
    <t>21 171,8</t>
  </si>
  <si>
    <t>№ ru 86312000-49-2017  от 15.06.2017 до 11.06.2023</t>
  </si>
  <si>
    <t>Многоквартирный жилой дом по ул. Самаровская, 10</t>
  </si>
  <si>
    <t>ООО "СЗ Автор"</t>
  </si>
  <si>
    <t>20 930,4</t>
  </si>
  <si>
    <t>Многоквартирный жилой дом, расположенный по адресу: Ханты-Мансийский автономный округ - Югра, г. Ханты-Мансийск, ул. Сутормина, 20</t>
  </si>
  <si>
    <t>№86-Ru-86312000-24-2020 от 23.11.2020 до 05.06.2023</t>
  </si>
  <si>
    <t>Многоквартирный жилой дом №2 в мкр. Западный г. Ханты-Мансийск</t>
  </si>
  <si>
    <t>ООО СЗ "Сургутский домостроительный комбинат"</t>
  </si>
  <si>
    <t>№86-Ru-86312000-07-2021  от 15.04.2021 до 14.03.2023</t>
  </si>
  <si>
    <r>
      <t>Многоквартирный жилой дом Ул.</t>
    </r>
    <r>
      <rPr>
        <u/>
        <sz val="11"/>
        <color theme="1"/>
        <rFont val="Times New Roman"/>
        <family val="1"/>
        <charset val="204"/>
      </rPr>
      <t>Гагарина</t>
    </r>
    <r>
      <rPr>
        <sz val="11"/>
        <color theme="1"/>
        <rFont val="Times New Roman"/>
        <family val="1"/>
        <charset val="204"/>
      </rPr>
      <t>, 120</t>
    </r>
  </si>
  <si>
    <t>ООО СЗ "Домострой-3"</t>
  </si>
  <si>
    <t>4 703,8</t>
  </si>
  <si>
    <t>№ ru 8631200-09-2021 от 08.06.2021 до 01.06.2023</t>
  </si>
  <si>
    <t>ООО СЗ "Домострой-1"</t>
  </si>
  <si>
    <t>№86-Ru-86312000-13-2021  от 15.07.2021 до 15.01.2023</t>
  </si>
  <si>
    <t>Многоквартирный дом, расположенный по адресу: ХМАО-Югра, г. Ханты-Мансийск, район берега реки Иртыш, участок 8</t>
  </si>
  <si>
    <t>ООО СЗ "Талан-Регион-16"</t>
  </si>
  <si>
    <t>№86-Ru-86312000-16-2021  от 19.08.2021 до 19.08.2024</t>
  </si>
  <si>
    <t>Жилой комплекс с подземной автостоянкой по ул. Георгия Величко №11 в г. Ханты-Мансийске</t>
  </si>
  <si>
    <t>ООО СЗ "Югра-Сити"</t>
  </si>
  <si>
    <t>№86-Ru-86312000-18-2021  от 20.08.2021 до 20.08.2023</t>
  </si>
  <si>
    <t>Многоквартирный жилой дом со встроенными общественными помещениями по ул. Пионерская, 53 в г. Ханты-Мансийске</t>
  </si>
  <si>
    <t>ООО «Легенда»</t>
  </si>
  <si>
    <t>№86-Ru-86312000-25-2021  от 22.11.2021 до 22.11.2023</t>
  </si>
  <si>
    <t>Жилая застройка «Ключи» ул.Ключевая, д.8,10 (1-й этап строительства)</t>
  </si>
  <si>
    <t>ООО СЗ «Юграградстрой»</t>
  </si>
  <si>
    <t>4 602,2</t>
  </si>
  <si>
    <t>№86-Ru-86312000-27-2021  от 14.12.2021 до 14.09.2023</t>
  </si>
  <si>
    <t>Жилая застройка «Ключи» ул.Ключевая, д.8,10 (2-й этап строительства)</t>
  </si>
  <si>
    <t>5 169,0</t>
  </si>
  <si>
    <t>№86-Ru-86312000-03-2022  от 30.03.2022 до 30.05.2023</t>
  </si>
  <si>
    <t>Многоквартирный жилой дом со встроенными нежилыми помещениями по ул. Промышленная - Обская в г. Ханты-Мансийске</t>
  </si>
  <si>
    <t>ООО СЗ «Норстрой»</t>
  </si>
  <si>
    <t>№86-Ru-86312000-09-2022 от 24.05.2022 до 10.03.2024</t>
  </si>
  <si>
    <t>Многоквартирный жилой дом по улице Иртышская, 10 в г. Ханты-Мансийске</t>
  </si>
  <si>
    <t>86-Ru 86312000-16-2022 от 04.08.2022 до 04.02.2024</t>
  </si>
  <si>
    <t>Многоквартирный жилой дом со встроенными помещениями и подземным паркингом по ул. Энгельса – ул. Пионерская в г. Ханты-Мансийске. «Дягилев»</t>
  </si>
  <si>
    <t>ОО СЗ «Дягилев»</t>
  </si>
  <si>
    <t>№86-12-21-2022 от 26.09.2022 до 26.01.2025</t>
  </si>
  <si>
    <t>Многоквартирный дом по ул. Бориса Лосева, 3</t>
  </si>
  <si>
    <t>ООО СЗ «Домострой-4»</t>
  </si>
  <si>
    <t>6 476,3</t>
  </si>
  <si>
    <t>№86-12-23-2022 от 26.10.2022 до 26.04.2024</t>
  </si>
  <si>
    <t>"Многоквартирный жилой дом в мкр. Западный г. Ханты-Мансийск №4 (I этап),  №5 (II этап)" I этап: "Многоквартирный жилой дом №4 в мкр. Западный г. Ханты-Мансийск"</t>
  </si>
  <si>
    <t>ООО СЗ "Сургутский ДСК"</t>
  </si>
  <si>
    <t>№86-12-24-2022 от 12.12.2022 до 24.12.2024</t>
  </si>
  <si>
    <t>"Многоквартирный жилой дом в мкр. Западный г. Ханты-Мансийск №4 (I этап),  №5 (II этап)" II этап: "Многоквартирный жилой дом №5 в мкр. Западный г. Ханты-Мансийск"</t>
  </si>
  <si>
    <t>№86-12-25-2022 от 22.12.2022 до 25.09.2025</t>
  </si>
  <si>
    <t>ВСЕГО:</t>
  </si>
  <si>
    <t>Инф-ция о поддержке МО  проекта (инвестора)</t>
  </si>
  <si>
    <t>Объем инвестиций, млн.руб.</t>
  </si>
  <si>
    <r>
      <t xml:space="preserve">Разрешение на ввод объекта в эксплуатацию от 26.07.2022 
86-Ru 86312000-09-2022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</si>
  <si>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r>
      <t xml:space="preserve">Разрешение на ввод объекта в эксплуатацию от 29.08.2022 №86-Ru 86312000-15-2022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</si>
  <si>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t>Выполняются работы в рамках МК №13 от 16.07.2020; ООО "Квартал"; срок исполнения 28.02.2023; сумма контракта – 1 022 704 889,30 руб.
Процент готовности - 74%.</t>
  </si>
  <si>
    <t>Разрешение на строительство № 86 ru 86312000-04-2020 от 06.03.2020 до 20.12.2023</t>
  </si>
  <si>
    <t>Разрешение на строительство № 86-12-22-2022 от 12.10.2022 до 12.10.2024</t>
  </si>
  <si>
    <t>Создание объекта образования «Средняя школа на 1500 учащихся в районе СУ-967 города Ханты-Мансийска»</t>
  </si>
  <si>
    <t>Сформирован земельный участок с кадастровым номером 86:12:0301001:2547 площадью 52458 кв.м. Концессионное соглашение заключено 18.11.2022, ведется проектирование,  срок создания объекта – 31.12.2024</t>
  </si>
  <si>
    <r>
      <t xml:space="preserve">Разрешение на ввод объекта в эксплуатацию от 04.04.2022 №86-Ru 86312000-03-2022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</si>
  <si>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r>
      <t xml:space="preserve">Разрешение на ввод объекта в эксплуатацию от 19.07.2022 86-Ru 86312000-07-2022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</si>
  <si>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r>
      <t>Разрешение на ввод объекта в эксплуатацию от 26.09.2022 86-12-18-2022.</t>
    </r>
    <r>
      <rPr>
        <b/>
        <sz val="11"/>
        <color theme="1"/>
        <rFont val="Times New Roman"/>
        <family val="1"/>
        <charset val="204"/>
      </rPr>
      <t xml:space="preserve">
Проект реализован.</t>
    </r>
  </si>
  <si>
    <r>
      <t xml:space="preserve">Разрешение на ввод объекта в эксплуатацию от 19.10.2022 №86-12-21-2022.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</si>
  <si>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r>
      <t xml:space="preserve">Разрешение на ввод объекта в эксплуатацию от 22.11.2022 86-12-23-2022.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</si>
  <si>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t>Многофункциональ-ный комплекс в районе Нефтебазы в городе Ханты-Мансийске ул. Энгельса, участок 5 (2 этап)</t>
  </si>
  <si>
    <r>
      <t xml:space="preserve">Разрешение на ввод объекта в эксплуатацию от 16.12.2022 86-12-27-2022.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</si>
  <si>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r>
      <t xml:space="preserve">Разрешение на ввод объекта в эксплуатацию от 16.12.2022 86-12-28-2022.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</si>
  <si>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r>
      <t xml:space="preserve">Разрешение на ввод объекта в эксплуатацию от 21.12.2022 86-12-29-2022.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</si>
  <si>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t>Строительство технологического центра с офисными и жилыми помещениями в микрорайоне западный г.Ханты-Мансийска</t>
  </si>
  <si>
    <t>Заключены соглашение о сотрудничестве между ПАО "Газпром нефть", ООО "Газпромнефть-Хантос" и Администрацией города Ханты-Мансийска; инвестдоговор от 18.10.2019; ПСД 25.12.2020 получила положительное заключение негосударственной экспертизы.
Ведется строительство объекта.
№86-Ru-86312000-02-2021 от 28.01.2021 до 28.01.2025</t>
  </si>
  <si>
    <t>Мацагов Руслан Висалиевич
 Мацагова Галина Николаевна</t>
  </si>
  <si>
    <t>АЗС с автомойкой и кемпингом в г. Ханты-Мансийске по ул. Строителей, 1в (I и II этап строительства)</t>
  </si>
  <si>
    <t>Холодный склад негорючих материалов по ул.Привольная, в районе д.15, участок №3</t>
  </si>
  <si>
    <t xml:space="preserve">Холодный склад негорючих материалов по ул.Привольная, в районе д.15, участок №4
</t>
  </si>
  <si>
    <t>Магазины по ул. Аграрная (ОМК),35</t>
  </si>
  <si>
    <t>Многофункциональ-ный комплекс в районе Нефтебазы в городе Ханты-Мансийске, ул. Энгельса, участок 5 (3 этап)</t>
  </si>
  <si>
    <t>№ ru 86312000-33 от 30.12.2020 до 31.12.2022
Продлен до 31.12.2023</t>
  </si>
  <si>
    <t>Земельный участок с кадастровым номером 86:12:0202001:548 предоставлен по договору аренды АЗ-1/2020-16 от 31.07.2020 Ряднову И.В., срок действия до 30.09.2023. Разрешение на строительство №86Ru-86312000-15-2021  от 11.08.2021 до 19.08.2023.</t>
  </si>
  <si>
    <t>«Строительство BRP Центра «Мамонт Моторс» (ул. Восточная Объездная)</t>
  </si>
  <si>
    <t>Земельный участок с кадастровым номером 86:12:0302016:1235 предоставлен по договору аренды АЗ-1/2020-9 от 25.05.2020 ИП Иволину Е.В., срок действия до 25.07.2023. Заключен договор на аренду участка до 25.07.2023. С инвестором заключено соглашение о сопровождении проекта «по принципу одного окна» от 06.03.2020. По результатам аукциона заключен договор аренды. Инвестором выполнены проектные работы, отсыпка участка, получено разрешение на строительство №86Ru-86312000-17-2021  от 19.08.2021 до 19.08.2023</t>
  </si>
  <si>
    <t>Земельный участок с кадастровым номером 86:12:0202001:547 предоставлен по договору аренды АЗ-1/2020-14 от 20.07.2020 ООО «Фабрика рекламы», срок действия до 20.01.2025.
Разрешение на строительство №86Ru-86312000-21-2021  от 24.09.2021 до 24.09.2024</t>
  </si>
  <si>
    <t>Земельный участок с кадастровым номером 86:12:0202001:553 предоставлен по договору аренды № АЗ-1/2021-14 от 08.11.2021, Шишкин Д.В., срок действия до 08.07.2032. Заключен договор аренды  08.11.2021, срок до 08.07.2032.
Разрешение на строительство №86-Ru-86312000-14-2022  от 06.07.2022 до 06.12.2023</t>
  </si>
  <si>
    <r>
      <t xml:space="preserve">Разрешение на ввод объекта в эксплуатацию от 28.01.2022 №86-Ru 86312000-01-2022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</si>
  <si>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r>
      <t xml:space="preserve">Разрешение на ввод объекта в эксплуатацию от 18.02.2022 №86-Ru 86312000-02-2022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</si>
  <si>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r>
      <t xml:space="preserve">Разрешение на ввод объекта в эксплуатацию от 03.06.2022 №86-Ru 86312000-05-2022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</si>
  <si>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r>
      <t xml:space="preserve">Разрешение на ввод объекта в эксплуатацию от 06.06.2022 №86-Ru 86312000-06-2022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</si>
  <si>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r>
      <t xml:space="preserve">Разрешение на ввод объекта в эксплуатацию от 29.07.2022 №86-Ru 86312000-10-2022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</si>
  <si>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r>
      <t xml:space="preserve">Разрешение на ввод объекта в эксплуатацию от 02.08.2022 №86-Ru 86312000-11-2022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</si>
  <si>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r>
      <t xml:space="preserve">Разрешение на ввод объекта в эксплуатацию от 18.08.2022 №86-Ru 86312000-13-2022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</si>
  <si>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r>
      <t xml:space="preserve">Разрешение на ввод объекта в эксплуатацию от 26.08.2022 №86-Ru 86312000-14-2022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</si>
  <si>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r>
      <t xml:space="preserve">Разрешение на ввод объекта в эксплуатацию от 31.08.2022 №86-Ru 86312000-16-2022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</si>
  <si>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r>
      <t xml:space="preserve">Разрешение на ввод объекта в эксплуатацию от 05.10.2022 №86-12-19-2022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</si>
  <si>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r>
      <t xml:space="preserve">Разрешение на ввод объекта в эксплуатацию от 27.10.2022 №86-12-22-2022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</si>
  <si>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r>
      <t xml:space="preserve">Разрешение на ввод объекта в эксплуатацию от 06.12.2022 №86-12-24-2022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</si>
  <si>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r>
      <t xml:space="preserve">Разрешение на ввод объекта в эксплуатацию от 08.12.2022 №86-12-25-2022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</si>
  <si>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r>
      <t xml:space="preserve">Разрешение на ввод объекта в эксплуатацию от 30.12.2022 №86-12-30-2022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</si>
  <si>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t>«Жилой комплекс «Крона» в городе Ханты-Мансийске», 1 этап строительства, ул. Гагарина, 202, 204</t>
  </si>
  <si>
    <t>Среднеэтажная жилая застройка, ул.Гагарина, 150</t>
  </si>
  <si>
    <t>Многоквартирный жилой дом по ул. Гагарина 156 в г. Ханты-Мансийске</t>
  </si>
  <si>
    <t>«Жилой комплекс «Крона» в городе Ханты-Мансийске», 2 этап строительства, ул. Гагарина, 202, 204</t>
  </si>
  <si>
    <t>Многоквартирный жилой дом №9 (стр.) Тюменская область, ХМАО-Югра, г. Ханты-Мансийск, район берега реки Иртыш, участок 3 (ул.Самаровская, 6, корп.2)</t>
  </si>
  <si>
    <t>120-ти квартирный жилой дом в границах улиц Комсомольская - Карла Маркса - Пионерская</t>
  </si>
  <si>
    <t>ООО «Версо Монолит»</t>
  </si>
  <si>
    <t>№ ru 86312000-90-2017 от 01.11.2017 до 31.12.2022. Продлен до 31.12.2023</t>
  </si>
  <si>
    <t>расположен на земельном участке с кадастровым номером 86:12:0103001:554; № ru 86312000-66-2017 от 15.08.2017 до 18.09.2023</t>
  </si>
  <si>
    <t>ООО «УК «Центр Менеджмент»
Д.У. Закрытого паевого инвестиционного фонда комбинированного «Сибпромстрой Югория»</t>
  </si>
  <si>
    <t>Многоквартирный жилой дом в микрорайоне "Иртыш-2" на участке №9 в г. Ханты-Мансийске. ул. Георгия Величко, участок №9</t>
  </si>
  <si>
    <r>
      <t xml:space="preserve">Разрешение на ввод объекта в эксплуатацию от 15.09.2022 №86-12-17-2022.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</si>
  <si>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t>Жилая застройка ул. Георгия Величко, 13</t>
  </si>
  <si>
    <t>ООО "Управляющая компания "Центр Менеджмент"
Д,У. Закрытого паевого инвестиционного фонда комбинированного "Сибпромстрой Югория"</t>
  </si>
  <si>
    <t>Реализованные:</t>
  </si>
  <si>
    <t>Реализуются, в том числе:</t>
  </si>
  <si>
    <t>Частные</t>
  </si>
  <si>
    <t>Бюджетные</t>
  </si>
  <si>
    <t>Мощность, кв.м.</t>
  </si>
  <si>
    <t>Создание объекта образования «Средняя общеобразовательная школа «Гимназия № 1» в г.Ханты-Мансийске. Блок 2» (600 учащихся)</t>
  </si>
  <si>
    <t>Создание объекта образования «Образовательно-молодежный центр с блоком питания» (633 чел. В смену)</t>
  </si>
  <si>
    <t>Корпус для Ханты-Мансийского технолого-педагогического колледжа на 450 чел.</t>
  </si>
  <si>
    <t xml:space="preserve">1 117 </t>
  </si>
  <si>
    <t xml:space="preserve">3 406,3 </t>
  </si>
  <si>
    <t xml:space="preserve">4 332,9 </t>
  </si>
  <si>
    <t xml:space="preserve">5 970,1 </t>
  </si>
  <si>
    <t xml:space="preserve">3 511,7 </t>
  </si>
  <si>
    <t xml:space="preserve">3 122,8 </t>
  </si>
  <si>
    <t xml:space="preserve">4 895,0 </t>
  </si>
  <si>
    <t xml:space="preserve">11 718,5 </t>
  </si>
  <si>
    <t xml:space="preserve">11 698,4 </t>
  </si>
  <si>
    <t>Земельный участок с кадастровым номером 86:12:0103001:1772 предоставлен по договору безвозмездного пользования №25-СП от 28.12.2021 МКУ «УКС», сроком на 11 месяцев. Срок строительства 2020-2022 (прямые бюджетные инвестиции), процент готовности – 82%.</t>
  </si>
  <si>
    <r>
      <t xml:space="preserve">Разрешение на ввод объекта в эксплуатацию от 08.08.2022 №86-Ru 86312000-12-2022
</t>
    </r>
    <r>
      <rPr>
        <b/>
        <sz val="11"/>
        <color theme="1"/>
        <rFont val="Times New Roman"/>
        <family val="1"/>
        <charset val="204"/>
      </rPr>
      <t>Проект реализован.</t>
    </r>
  </si>
  <si>
    <t>№86-Ru-86312000-10-2022 от 01.07.2022 до 23.12.2024</t>
  </si>
  <si>
    <t>МКУ «Управление капитального строительства города Ханты-Мансийска»</t>
  </si>
  <si>
    <t>№86-Ru-86312000-01-2021 от 18.01.2021 до 29.12.2023</t>
  </si>
  <si>
    <t>Объект незавершенного строительства по ул. Студенческая, 22</t>
  </si>
  <si>
    <t xml:space="preserve">АУ ХМАО-Югры «Управление государственной экспертизы проектной документации и ценообразования 
в строительстве»
</t>
  </si>
  <si>
    <t>Разрешение на строительство №86-Ru-86312000-19-2020  от 08.10.2020 до 08.08.2023</t>
  </si>
  <si>
    <t>Храм святых благоверных князей Петра и Февронии Муромских Епархии Русской Православной Церкви (Московский Патриарх) по ул. Кооперативная, 32</t>
  </si>
  <si>
    <t xml:space="preserve">Православный Храм Богоявления Господня по ул. Фестивальная, 22 </t>
  </si>
  <si>
    <t>Храм Преподобного Сергия Радонежского на «Восточном» кладбище в г. Ханты-Мансийске (1 этап)</t>
  </si>
  <si>
    <t>Местная религиозная организация православного Прихода храма преподобного Сергия Радонежского  города Ханты-Мансийска Ханты-Мансийского автономного округа - Югры Тюменской области Ханты-Мансийской Епархии Русской Православной Церкви (Московский патриархат)»</t>
  </si>
  <si>
    <t>Местная православная религиозная организация «Храм Богоявления  Господня»</t>
  </si>
  <si>
    <t xml:space="preserve">III. </t>
  </si>
  <si>
    <t>Инфраструктурные проекты, иные объекты строительства</t>
  </si>
  <si>
    <t>Реконструкция автомобильной дороги ул. Пионерская протяженностью 0,678 км</t>
  </si>
  <si>
    <t xml:space="preserve">Строительство автомобильной дороги от ул. Дзержинского до ул. Объездная, с устройством транспортных развязок на пересечении улиц Дзержинского-Рознина и улиц Дзержинского-Объездная», 2 этап строительства, протяженность ливневого коллектора  - 953,2 пог.м.
</t>
  </si>
  <si>
    <t xml:space="preserve">КНС мощностью 2800 м/час </t>
  </si>
  <si>
    <r>
      <t xml:space="preserve">Разрешение на ввод объекта в эксплуатацию от 19.10.2022 86-12-20-2022.
</t>
    </r>
    <r>
      <rPr>
        <b/>
        <sz val="11"/>
        <color theme="1"/>
        <rFont val="Times New Roman"/>
        <family val="1"/>
        <charset val="204"/>
      </rPr>
      <t>Проект реализован.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</si>
</sst>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0" xfId="0" applyFont="1"/>
    <xf numFmtId="4" fontId="1" fillId="0" borderId="2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3" xfId="0" applyFont="1" applyFill="1" applyBorder="1" applyAlignment="1">
      <alignment horizontal="left" vertical="center" wrapText="1"/>
    </xf>
    <xf numFmtId="0" fontId="6" fillId="0" borderId="0" xfId="0" applyFont="1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/>
    <xf numFmtId="0" fontId="1" fillId="0" borderId="1" xfId="0" applyFont="1" applyBorder="1"/>
    <xf numFmtId="0" fontId="4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center" wrapText="1"/>
    </xf>
    <xf numFmtId="164" fontId="6" fillId="0" borderId="0" xfId="0" applyNumberFormat="1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8"/>
  <sheetViews>
    <sheetView tabSelected="1" view="pageBreakPreview" zoomScale="85" zoomScaleNormal="85" zoomScaleSheetLayoutView="85" workbookViewId="0">
      <pane xSplit="2" ySplit="6" topLeftCell="C97" activePane="bottomRight" state="frozen"/>
      <selection pane="topRight" activeCell="C1" sqref="C1"/>
      <selection pane="bottomLeft" activeCell="A7" sqref="A7"/>
      <selection pane="bottomRight" activeCell="E30" sqref="E30"/>
    </sheetView>
  </sheetViews>
  <sheetFormatPr defaultRowHeight="15" x14ac:dyDescent="0.25"/>
  <cols>
    <col min="1" max="1" width="6.42578125" customWidth="1"/>
    <col min="2" max="2" width="63.5703125" customWidth="1"/>
    <col min="3" max="3" width="30.85546875" customWidth="1"/>
    <col min="4" max="4" width="25" customWidth="1"/>
    <col min="5" max="5" width="12" customWidth="1"/>
    <col min="6" max="6" width="18.140625" customWidth="1"/>
    <col min="7" max="7" width="15.85546875" customWidth="1"/>
    <col min="8" max="8" width="13" customWidth="1"/>
    <col min="9" max="9" width="64.42578125" customWidth="1"/>
  </cols>
  <sheetData>
    <row r="1" spans="1:9" ht="18.75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 ht="18.75" x14ac:dyDescent="0.25">
      <c r="A2" s="45" t="s">
        <v>1</v>
      </c>
      <c r="B2" s="45"/>
      <c r="C2" s="45"/>
      <c r="D2" s="45"/>
      <c r="E2" s="45"/>
      <c r="F2" s="45"/>
      <c r="G2" s="45"/>
      <c r="H2" s="45"/>
      <c r="I2" s="45"/>
    </row>
    <row r="4" spans="1:9" ht="60" x14ac:dyDescent="0.25">
      <c r="A4" s="3" t="s">
        <v>2</v>
      </c>
      <c r="B4" s="3" t="s">
        <v>3</v>
      </c>
      <c r="C4" s="3" t="s">
        <v>4</v>
      </c>
      <c r="D4" s="3" t="s">
        <v>178</v>
      </c>
      <c r="E4" s="3" t="s">
        <v>179</v>
      </c>
      <c r="F4" s="3" t="s">
        <v>242</v>
      </c>
      <c r="G4" s="3" t="s">
        <v>5</v>
      </c>
      <c r="H4" s="3" t="s">
        <v>6</v>
      </c>
      <c r="I4" s="3" t="s">
        <v>7</v>
      </c>
    </row>
    <row r="5" spans="1:9" x14ac:dyDescent="0.25">
      <c r="A5" s="44" t="s">
        <v>8</v>
      </c>
      <c r="B5" s="44"/>
      <c r="C5" s="44"/>
      <c r="D5" s="44"/>
      <c r="E5" s="44"/>
      <c r="F5" s="44"/>
      <c r="G5" s="44"/>
      <c r="H5" s="44"/>
      <c r="I5" s="44"/>
    </row>
    <row r="6" spans="1:9" x14ac:dyDescent="0.25">
      <c r="A6" s="43" t="s">
        <v>9</v>
      </c>
      <c r="B6" s="43"/>
      <c r="C6" s="43"/>
      <c r="D6" s="43"/>
      <c r="E6" s="43"/>
      <c r="F6" s="43"/>
      <c r="G6" s="43"/>
      <c r="H6" s="43"/>
      <c r="I6" s="43"/>
    </row>
    <row r="7" spans="1:9" ht="44.25" x14ac:dyDescent="0.25">
      <c r="A7" s="3">
        <v>1</v>
      </c>
      <c r="B7" s="8" t="s">
        <v>10</v>
      </c>
      <c r="C7" s="8" t="s">
        <v>11</v>
      </c>
      <c r="D7" s="8" t="s">
        <v>12</v>
      </c>
      <c r="E7" s="4">
        <v>2100.13</v>
      </c>
      <c r="F7" s="4">
        <v>24592.9</v>
      </c>
      <c r="G7" s="3">
        <v>12.1</v>
      </c>
      <c r="H7" s="3">
        <v>121</v>
      </c>
      <c r="I7" s="8" t="s">
        <v>181</v>
      </c>
    </row>
    <row r="8" spans="1:9" ht="45" x14ac:dyDescent="0.25">
      <c r="A8" s="3">
        <v>2</v>
      </c>
      <c r="B8" s="8" t="s">
        <v>13</v>
      </c>
      <c r="C8" s="8" t="s">
        <v>14</v>
      </c>
      <c r="D8" s="8" t="s">
        <v>15</v>
      </c>
      <c r="E8" s="3">
        <v>268.60000000000002</v>
      </c>
      <c r="F8" s="4">
        <v>2071.9</v>
      </c>
      <c r="G8" s="3">
        <v>5.3</v>
      </c>
      <c r="H8" s="3">
        <v>26</v>
      </c>
      <c r="I8" s="8" t="s">
        <v>180</v>
      </c>
    </row>
    <row r="9" spans="1:9" x14ac:dyDescent="0.25">
      <c r="A9" s="42" t="s">
        <v>16</v>
      </c>
      <c r="B9" s="42"/>
      <c r="C9" s="28"/>
      <c r="D9" s="28"/>
      <c r="E9" s="16">
        <f>SUM(E7:E8)</f>
        <v>2368.73</v>
      </c>
      <c r="F9" s="16">
        <f>SUM(F7:F8)</f>
        <v>26664.800000000003</v>
      </c>
      <c r="G9" s="16">
        <f>SUM(G7:G8)</f>
        <v>17.399999999999999</v>
      </c>
      <c r="H9" s="7">
        <f>SUM(H7:H8)</f>
        <v>147</v>
      </c>
      <c r="I9" s="2"/>
    </row>
    <row r="10" spans="1:9" x14ac:dyDescent="0.25">
      <c r="A10" s="43" t="s">
        <v>17</v>
      </c>
      <c r="B10" s="43"/>
      <c r="C10" s="43"/>
      <c r="D10" s="43"/>
      <c r="E10" s="43"/>
      <c r="F10" s="43"/>
      <c r="G10" s="43"/>
      <c r="H10" s="43"/>
      <c r="I10" s="43"/>
    </row>
    <row r="11" spans="1:9" ht="60" x14ac:dyDescent="0.25">
      <c r="A11" s="3">
        <v>1</v>
      </c>
      <c r="B11" s="8" t="s">
        <v>243</v>
      </c>
      <c r="C11" s="8" t="s">
        <v>18</v>
      </c>
      <c r="D11" s="8" t="s">
        <v>19</v>
      </c>
      <c r="E11" s="4">
        <v>1022.4</v>
      </c>
      <c r="F11" s="8"/>
      <c r="G11" s="3"/>
      <c r="H11" s="3"/>
      <c r="I11" s="8" t="s">
        <v>182</v>
      </c>
    </row>
    <row r="12" spans="1:9" ht="105" x14ac:dyDescent="0.25">
      <c r="A12" s="3">
        <v>2</v>
      </c>
      <c r="B12" s="8" t="s">
        <v>20</v>
      </c>
      <c r="C12" s="8" t="s">
        <v>18</v>
      </c>
      <c r="D12" s="8" t="s">
        <v>19</v>
      </c>
      <c r="E12" s="3">
        <v>1722.6</v>
      </c>
      <c r="F12" s="8"/>
      <c r="G12" s="3"/>
      <c r="H12" s="3"/>
      <c r="I12" s="8" t="s">
        <v>21</v>
      </c>
    </row>
    <row r="13" spans="1:9" ht="75" x14ac:dyDescent="0.25">
      <c r="A13" s="3">
        <v>3</v>
      </c>
      <c r="B13" s="8" t="s">
        <v>244</v>
      </c>
      <c r="C13" s="8" t="s">
        <v>18</v>
      </c>
      <c r="D13" s="8" t="s">
        <v>19</v>
      </c>
      <c r="E13" s="3">
        <v>1111.7</v>
      </c>
      <c r="F13" s="8"/>
      <c r="G13" s="3"/>
      <c r="H13" s="3"/>
      <c r="I13" s="8" t="s">
        <v>255</v>
      </c>
    </row>
    <row r="14" spans="1:9" ht="30" x14ac:dyDescent="0.25">
      <c r="A14" s="3">
        <v>4</v>
      </c>
      <c r="B14" s="8" t="s">
        <v>22</v>
      </c>
      <c r="C14" s="10" t="s">
        <v>23</v>
      </c>
      <c r="D14" s="8" t="s">
        <v>24</v>
      </c>
      <c r="E14" s="3">
        <v>1690.7</v>
      </c>
      <c r="F14" s="4">
        <v>13732.9</v>
      </c>
      <c r="G14" s="3">
        <v>19.3</v>
      </c>
      <c r="H14" s="3">
        <v>97</v>
      </c>
      <c r="I14" s="8" t="s">
        <v>183</v>
      </c>
    </row>
    <row r="15" spans="1:9" ht="45" x14ac:dyDescent="0.25">
      <c r="A15" s="3">
        <v>5</v>
      </c>
      <c r="B15" s="8" t="s">
        <v>245</v>
      </c>
      <c r="C15" s="10" t="s">
        <v>25</v>
      </c>
      <c r="D15" s="8" t="s">
        <v>26</v>
      </c>
      <c r="E15" s="3">
        <v>908.7</v>
      </c>
      <c r="F15" s="4">
        <v>10699.9</v>
      </c>
      <c r="G15" s="3"/>
      <c r="H15" s="3"/>
      <c r="I15" s="8" t="s">
        <v>184</v>
      </c>
    </row>
    <row r="16" spans="1:9" ht="60" x14ac:dyDescent="0.25">
      <c r="A16" s="3">
        <v>6</v>
      </c>
      <c r="B16" s="8" t="s">
        <v>185</v>
      </c>
      <c r="C16" s="8" t="s">
        <v>27</v>
      </c>
      <c r="D16" s="8" t="s">
        <v>12</v>
      </c>
      <c r="E16" s="3">
        <v>4463.03</v>
      </c>
      <c r="F16" s="8"/>
      <c r="G16" s="3">
        <v>18.8</v>
      </c>
      <c r="H16" s="3">
        <v>178</v>
      </c>
      <c r="I16" s="8" t="s">
        <v>186</v>
      </c>
    </row>
    <row r="17" spans="1:9" x14ac:dyDescent="0.25">
      <c r="A17" s="42" t="s">
        <v>16</v>
      </c>
      <c r="B17" s="42"/>
      <c r="C17" s="3"/>
      <c r="D17" s="3"/>
      <c r="E17" s="16">
        <f>SUM(E11:E16)</f>
        <v>10919.13</v>
      </c>
      <c r="F17" s="16">
        <f>SUM(F11:F16)</f>
        <v>24432.799999999999</v>
      </c>
      <c r="G17" s="28">
        <f>SUM(G11:G16)</f>
        <v>38.1</v>
      </c>
      <c r="H17" s="28">
        <f>SUM(H11:H16)</f>
        <v>275</v>
      </c>
      <c r="I17" s="1"/>
    </row>
    <row r="18" spans="1:9" x14ac:dyDescent="0.25">
      <c r="A18" s="43" t="s">
        <v>28</v>
      </c>
      <c r="B18" s="43"/>
      <c r="C18" s="43"/>
      <c r="D18" s="43"/>
      <c r="E18" s="43"/>
      <c r="F18" s="43"/>
      <c r="G18" s="43"/>
      <c r="H18" s="43"/>
      <c r="I18" s="43"/>
    </row>
    <row r="19" spans="1:9" x14ac:dyDescent="0.25">
      <c r="A19" s="44" t="s">
        <v>29</v>
      </c>
      <c r="B19" s="44"/>
      <c r="C19" s="44"/>
      <c r="D19" s="44"/>
      <c r="E19" s="44"/>
      <c r="F19" s="44"/>
      <c r="G19" s="44"/>
      <c r="H19" s="44"/>
      <c r="I19" s="44"/>
    </row>
    <row r="20" spans="1:9" x14ac:dyDescent="0.25">
      <c r="A20" s="43" t="s">
        <v>9</v>
      </c>
      <c r="B20" s="43"/>
      <c r="C20" s="43"/>
      <c r="D20" s="43"/>
      <c r="E20" s="43"/>
      <c r="F20" s="43"/>
      <c r="G20" s="43"/>
      <c r="H20" s="43"/>
      <c r="I20" s="43"/>
    </row>
    <row r="21" spans="1:9" ht="44.25" x14ac:dyDescent="0.25">
      <c r="A21" s="19">
        <v>1</v>
      </c>
      <c r="B21" s="11" t="s">
        <v>30</v>
      </c>
      <c r="C21" s="11" t="s">
        <v>31</v>
      </c>
      <c r="D21" s="11" t="s">
        <v>15</v>
      </c>
      <c r="E21" s="11">
        <v>39.5</v>
      </c>
      <c r="F21" s="19">
        <v>326.8</v>
      </c>
      <c r="G21" s="11">
        <v>0.7</v>
      </c>
      <c r="H21" s="11">
        <v>7</v>
      </c>
      <c r="I21" s="8" t="s">
        <v>187</v>
      </c>
    </row>
    <row r="22" spans="1:9" ht="44.25" x14ac:dyDescent="0.25">
      <c r="A22" s="19">
        <v>2</v>
      </c>
      <c r="B22" s="11" t="s">
        <v>32</v>
      </c>
      <c r="C22" s="11" t="s">
        <v>33</v>
      </c>
      <c r="D22" s="11" t="s">
        <v>15</v>
      </c>
      <c r="E22" s="11">
        <v>47.4</v>
      </c>
      <c r="F22" s="19">
        <v>633.29999999999995</v>
      </c>
      <c r="G22" s="11">
        <v>4.7</v>
      </c>
      <c r="H22" s="11">
        <v>12</v>
      </c>
      <c r="I22" s="8" t="s">
        <v>188</v>
      </c>
    </row>
    <row r="23" spans="1:9" ht="44.25" x14ac:dyDescent="0.25">
      <c r="A23" s="19">
        <v>3</v>
      </c>
      <c r="B23" s="11" t="s">
        <v>34</v>
      </c>
      <c r="C23" s="11" t="s">
        <v>35</v>
      </c>
      <c r="D23" s="11" t="s">
        <v>36</v>
      </c>
      <c r="E23" s="11">
        <v>12</v>
      </c>
      <c r="F23" s="19">
        <v>498.5</v>
      </c>
      <c r="G23" s="11">
        <v>0.5</v>
      </c>
      <c r="H23" s="11">
        <v>3</v>
      </c>
      <c r="I23" s="8" t="s">
        <v>235</v>
      </c>
    </row>
    <row r="24" spans="1:9" ht="44.25" x14ac:dyDescent="0.25">
      <c r="A24" s="19">
        <v>4</v>
      </c>
      <c r="B24" s="11" t="s">
        <v>37</v>
      </c>
      <c r="C24" s="11" t="s">
        <v>38</v>
      </c>
      <c r="D24" s="11" t="s">
        <v>15</v>
      </c>
      <c r="E24" s="11">
        <v>60.4</v>
      </c>
      <c r="F24" s="19">
        <v>706</v>
      </c>
      <c r="G24" s="11">
        <v>3.1</v>
      </c>
      <c r="H24" s="11">
        <v>15</v>
      </c>
      <c r="I24" s="8" t="s">
        <v>189</v>
      </c>
    </row>
    <row r="25" spans="1:9" ht="45" x14ac:dyDescent="0.25">
      <c r="A25" s="19">
        <v>5</v>
      </c>
      <c r="B25" s="11" t="s">
        <v>39</v>
      </c>
      <c r="C25" s="11" t="s">
        <v>40</v>
      </c>
      <c r="D25" s="11" t="s">
        <v>41</v>
      </c>
      <c r="E25" s="11">
        <v>32.9</v>
      </c>
      <c r="F25" s="19">
        <v>442.2</v>
      </c>
      <c r="G25" s="11">
        <v>4.0999999999999996</v>
      </c>
      <c r="H25" s="11">
        <v>15</v>
      </c>
      <c r="I25" s="8" t="s">
        <v>273</v>
      </c>
    </row>
    <row r="26" spans="1:9" ht="44.25" x14ac:dyDescent="0.25">
      <c r="A26" s="19">
        <v>6</v>
      </c>
      <c r="B26" s="11" t="s">
        <v>42</v>
      </c>
      <c r="C26" s="11" t="s">
        <v>43</v>
      </c>
      <c r="D26" s="11" t="s">
        <v>15</v>
      </c>
      <c r="E26" s="11">
        <v>67</v>
      </c>
      <c r="F26" s="19">
        <v>849.9</v>
      </c>
      <c r="G26" s="11">
        <v>1.5</v>
      </c>
      <c r="H26" s="11">
        <v>7</v>
      </c>
      <c r="I26" s="8" t="s">
        <v>190</v>
      </c>
    </row>
    <row r="27" spans="1:9" ht="44.25" x14ac:dyDescent="0.25">
      <c r="A27" s="19">
        <v>7</v>
      </c>
      <c r="B27" s="11" t="s">
        <v>44</v>
      </c>
      <c r="C27" s="11" t="s">
        <v>45</v>
      </c>
      <c r="D27" s="11" t="s">
        <v>15</v>
      </c>
      <c r="E27" s="11">
        <v>55.3</v>
      </c>
      <c r="F27" s="19">
        <v>714.2</v>
      </c>
      <c r="G27" s="11">
        <v>4.5</v>
      </c>
      <c r="H27" s="11">
        <v>10</v>
      </c>
      <c r="I27" s="8" t="s">
        <v>191</v>
      </c>
    </row>
    <row r="28" spans="1:9" ht="44.25" x14ac:dyDescent="0.25">
      <c r="A28" s="19">
        <v>8</v>
      </c>
      <c r="B28" s="8" t="s">
        <v>192</v>
      </c>
      <c r="C28" s="11" t="s">
        <v>46</v>
      </c>
      <c r="D28" s="11" t="s">
        <v>15</v>
      </c>
      <c r="E28" s="11">
        <v>58.5</v>
      </c>
      <c r="F28" s="19">
        <v>863.4</v>
      </c>
      <c r="G28" s="11">
        <v>0.5</v>
      </c>
      <c r="H28" s="11">
        <v>7</v>
      </c>
      <c r="I28" s="8" t="s">
        <v>193</v>
      </c>
    </row>
    <row r="29" spans="1:9" ht="44.25" x14ac:dyDescent="0.25">
      <c r="A29" s="19">
        <v>9</v>
      </c>
      <c r="B29" s="8" t="s">
        <v>192</v>
      </c>
      <c r="C29" s="11" t="s">
        <v>46</v>
      </c>
      <c r="D29" s="11" t="s">
        <v>15</v>
      </c>
      <c r="E29" s="11">
        <v>58.5</v>
      </c>
      <c r="F29" s="19">
        <v>865.7</v>
      </c>
      <c r="G29" s="11">
        <v>0.5</v>
      </c>
      <c r="H29" s="11">
        <v>7</v>
      </c>
      <c r="I29" s="8" t="s">
        <v>194</v>
      </c>
    </row>
    <row r="30" spans="1:9" ht="44.25" x14ac:dyDescent="0.25">
      <c r="A30" s="19">
        <v>10</v>
      </c>
      <c r="B30" s="11" t="s">
        <v>47</v>
      </c>
      <c r="C30" s="11" t="s">
        <v>48</v>
      </c>
      <c r="D30" s="11" t="s">
        <v>15</v>
      </c>
      <c r="E30" s="11">
        <v>180</v>
      </c>
      <c r="F30" s="23">
        <v>1348.7</v>
      </c>
      <c r="G30" s="11">
        <v>10</v>
      </c>
      <c r="H30" s="11">
        <v>20</v>
      </c>
      <c r="I30" s="8" t="s">
        <v>195</v>
      </c>
    </row>
    <row r="31" spans="1:9" x14ac:dyDescent="0.25">
      <c r="A31" s="42" t="s">
        <v>16</v>
      </c>
      <c r="B31" s="42"/>
      <c r="C31" s="28"/>
      <c r="D31" s="28"/>
      <c r="E31" s="16">
        <f>SUM(E21:E30)</f>
        <v>611.5</v>
      </c>
      <c r="F31" s="16">
        <f>SUM(F21:F30)</f>
        <v>7248.6999999999989</v>
      </c>
      <c r="G31" s="16">
        <f>SUM(G21:G30)</f>
        <v>30.1</v>
      </c>
      <c r="H31" s="7">
        <f>SUM(H21:H30)</f>
        <v>103</v>
      </c>
      <c r="I31" s="1"/>
    </row>
    <row r="32" spans="1:9" x14ac:dyDescent="0.25">
      <c r="A32" s="43" t="s">
        <v>17</v>
      </c>
      <c r="B32" s="43"/>
      <c r="C32" s="43"/>
      <c r="D32" s="43"/>
      <c r="E32" s="43"/>
      <c r="F32" s="43"/>
      <c r="G32" s="43"/>
      <c r="H32" s="43"/>
      <c r="I32" s="43"/>
    </row>
    <row r="33" spans="1:9" ht="105" x14ac:dyDescent="0.25">
      <c r="A33" s="19">
        <v>1</v>
      </c>
      <c r="B33" s="8" t="s">
        <v>196</v>
      </c>
      <c r="C33" s="11" t="s">
        <v>49</v>
      </c>
      <c r="D33" s="11" t="s">
        <v>12</v>
      </c>
      <c r="E33" s="12">
        <v>1001</v>
      </c>
      <c r="F33" s="27">
        <v>17030</v>
      </c>
      <c r="G33" s="11">
        <v>16.7</v>
      </c>
      <c r="H33" s="11">
        <v>300</v>
      </c>
      <c r="I33" s="8" t="s">
        <v>197</v>
      </c>
    </row>
    <row r="34" spans="1:9" ht="45" x14ac:dyDescent="0.25">
      <c r="A34" s="3">
        <v>2</v>
      </c>
      <c r="B34" s="8" t="s">
        <v>50</v>
      </c>
      <c r="C34" s="8" t="s">
        <v>51</v>
      </c>
      <c r="D34" s="8" t="s">
        <v>15</v>
      </c>
      <c r="E34" s="8">
        <v>45.5</v>
      </c>
      <c r="F34" s="3">
        <v>710.69</v>
      </c>
      <c r="G34" s="8">
        <v>0.5</v>
      </c>
      <c r="H34" s="8">
        <v>7</v>
      </c>
      <c r="I34" s="8" t="s">
        <v>52</v>
      </c>
    </row>
    <row r="35" spans="1:9" ht="45" x14ac:dyDescent="0.25">
      <c r="A35" s="19">
        <v>3</v>
      </c>
      <c r="B35" s="11" t="s">
        <v>53</v>
      </c>
      <c r="C35" s="8" t="s">
        <v>198</v>
      </c>
      <c r="D35" s="11" t="s">
        <v>15</v>
      </c>
      <c r="E35" s="11">
        <v>72.2</v>
      </c>
      <c r="F35" s="19">
        <v>1203</v>
      </c>
      <c r="G35" s="11">
        <v>0.7</v>
      </c>
      <c r="H35" s="11">
        <v>10</v>
      </c>
      <c r="I35" s="11" t="s">
        <v>54</v>
      </c>
    </row>
    <row r="36" spans="1:9" ht="30" x14ac:dyDescent="0.25">
      <c r="A36" s="19">
        <v>4</v>
      </c>
      <c r="B36" s="18" t="s">
        <v>199</v>
      </c>
      <c r="C36" s="11" t="s">
        <v>55</v>
      </c>
      <c r="D36" s="11" t="s">
        <v>15</v>
      </c>
      <c r="E36" s="11">
        <v>30.2</v>
      </c>
      <c r="F36" s="19">
        <v>881</v>
      </c>
      <c r="G36" s="11">
        <v>1</v>
      </c>
      <c r="H36" s="11">
        <v>5</v>
      </c>
      <c r="I36" s="11" t="s">
        <v>56</v>
      </c>
    </row>
    <row r="37" spans="1:9" ht="30" x14ac:dyDescent="0.25">
      <c r="A37" s="19">
        <v>5</v>
      </c>
      <c r="B37" s="18" t="s">
        <v>200</v>
      </c>
      <c r="C37" s="11" t="s">
        <v>57</v>
      </c>
      <c r="D37" s="11" t="s">
        <v>15</v>
      </c>
      <c r="E37" s="11">
        <v>1.4</v>
      </c>
      <c r="F37" s="19">
        <v>61.12</v>
      </c>
      <c r="G37" s="11">
        <v>0.4</v>
      </c>
      <c r="H37" s="11">
        <v>2</v>
      </c>
      <c r="I37" s="11" t="s">
        <v>58</v>
      </c>
    </row>
    <row r="38" spans="1:9" ht="45" x14ac:dyDescent="0.25">
      <c r="A38" s="19">
        <v>6</v>
      </c>
      <c r="B38" s="18" t="s">
        <v>201</v>
      </c>
      <c r="C38" s="11" t="s">
        <v>57</v>
      </c>
      <c r="D38" s="11" t="s">
        <v>15</v>
      </c>
      <c r="E38" s="11">
        <v>0.6</v>
      </c>
      <c r="F38" s="19">
        <v>24</v>
      </c>
      <c r="G38" s="11">
        <v>0.3</v>
      </c>
      <c r="H38" s="11">
        <v>1</v>
      </c>
      <c r="I38" s="11" t="s">
        <v>59</v>
      </c>
    </row>
    <row r="39" spans="1:9" x14ac:dyDescent="0.25">
      <c r="A39" s="19">
        <v>7</v>
      </c>
      <c r="B39" s="18" t="s">
        <v>202</v>
      </c>
      <c r="C39" s="11" t="s">
        <v>60</v>
      </c>
      <c r="D39" s="11" t="s">
        <v>15</v>
      </c>
      <c r="E39" s="11">
        <v>20</v>
      </c>
      <c r="F39" s="19">
        <v>722.9</v>
      </c>
      <c r="G39" s="11">
        <v>0.6</v>
      </c>
      <c r="H39" s="11">
        <v>4</v>
      </c>
      <c r="I39" s="11" t="s">
        <v>61</v>
      </c>
    </row>
    <row r="40" spans="1:9" ht="30" x14ac:dyDescent="0.25">
      <c r="A40" s="19">
        <v>8</v>
      </c>
      <c r="B40" s="18" t="s">
        <v>203</v>
      </c>
      <c r="C40" s="11" t="s">
        <v>46</v>
      </c>
      <c r="D40" s="11" t="s">
        <v>15</v>
      </c>
      <c r="E40" s="11">
        <v>58.5</v>
      </c>
      <c r="F40" s="19">
        <v>359.7</v>
      </c>
      <c r="G40" s="11">
        <v>0.5</v>
      </c>
      <c r="H40" s="11">
        <v>3</v>
      </c>
      <c r="I40" s="8" t="s">
        <v>204</v>
      </c>
    </row>
    <row r="41" spans="1:9" ht="30" x14ac:dyDescent="0.25">
      <c r="A41" s="5">
        <v>9</v>
      </c>
      <c r="B41" s="8" t="s">
        <v>62</v>
      </c>
      <c r="C41" s="8" t="s">
        <v>63</v>
      </c>
      <c r="D41" s="8" t="s">
        <v>15</v>
      </c>
      <c r="E41" s="10">
        <v>51.3</v>
      </c>
      <c r="F41" s="3">
        <v>1599.87</v>
      </c>
      <c r="G41" s="8">
        <v>0.3</v>
      </c>
      <c r="H41" s="8">
        <v>2</v>
      </c>
      <c r="I41" s="8" t="s">
        <v>64</v>
      </c>
    </row>
    <row r="42" spans="1:9" ht="75" x14ac:dyDescent="0.25">
      <c r="A42" s="21">
        <v>10</v>
      </c>
      <c r="B42" s="11" t="s">
        <v>65</v>
      </c>
      <c r="C42" s="11" t="s">
        <v>66</v>
      </c>
      <c r="D42" s="11" t="s">
        <v>15</v>
      </c>
      <c r="E42" s="13">
        <v>8.6</v>
      </c>
      <c r="F42" s="19">
        <v>135.19999999999999</v>
      </c>
      <c r="G42" s="11">
        <v>0.5</v>
      </c>
      <c r="H42" s="11">
        <v>3</v>
      </c>
      <c r="I42" s="8" t="s">
        <v>205</v>
      </c>
    </row>
    <row r="43" spans="1:9" ht="135" x14ac:dyDescent="0.25">
      <c r="A43" s="21">
        <v>11</v>
      </c>
      <c r="B43" s="8" t="s">
        <v>206</v>
      </c>
      <c r="C43" s="11" t="s">
        <v>67</v>
      </c>
      <c r="D43" s="11" t="s">
        <v>12</v>
      </c>
      <c r="E43" s="13">
        <v>50</v>
      </c>
      <c r="F43" s="19">
        <v>636.58000000000004</v>
      </c>
      <c r="G43" s="11">
        <v>0.8</v>
      </c>
      <c r="H43" s="11">
        <v>12</v>
      </c>
      <c r="I43" s="8" t="s">
        <v>207</v>
      </c>
    </row>
    <row r="44" spans="1:9" ht="75" x14ac:dyDescent="0.25">
      <c r="A44" s="19">
        <v>12</v>
      </c>
      <c r="B44" s="11" t="s">
        <v>68</v>
      </c>
      <c r="C44" s="11" t="s">
        <v>69</v>
      </c>
      <c r="D44" s="11" t="s">
        <v>15</v>
      </c>
      <c r="E44" s="11">
        <v>15.5</v>
      </c>
      <c r="F44" s="19">
        <v>215.83</v>
      </c>
      <c r="G44" s="11">
        <v>0.5</v>
      </c>
      <c r="H44" s="11">
        <v>5</v>
      </c>
      <c r="I44" s="8" t="s">
        <v>208</v>
      </c>
    </row>
    <row r="45" spans="1:9" ht="30" x14ac:dyDescent="0.25">
      <c r="A45" s="3">
        <v>13</v>
      </c>
      <c r="B45" s="8" t="s">
        <v>70</v>
      </c>
      <c r="C45" s="8" t="s">
        <v>71</v>
      </c>
      <c r="D45" s="8" t="s">
        <v>15</v>
      </c>
      <c r="E45" s="8">
        <v>9.1999999999999993</v>
      </c>
      <c r="F45" s="3">
        <v>156.5</v>
      </c>
      <c r="G45" s="8">
        <v>0.3</v>
      </c>
      <c r="H45" s="8">
        <v>3</v>
      </c>
      <c r="I45" s="8" t="s">
        <v>72</v>
      </c>
    </row>
    <row r="46" spans="1:9" ht="30" x14ac:dyDescent="0.25">
      <c r="A46" s="3">
        <v>14</v>
      </c>
      <c r="B46" s="8" t="s">
        <v>73</v>
      </c>
      <c r="C46" s="8" t="s">
        <v>74</v>
      </c>
      <c r="D46" s="8" t="s">
        <v>15</v>
      </c>
      <c r="E46" s="8">
        <v>85.2</v>
      </c>
      <c r="F46" s="3">
        <v>657</v>
      </c>
      <c r="G46" s="8">
        <v>3.2</v>
      </c>
      <c r="H46" s="8">
        <v>17</v>
      </c>
      <c r="I46" s="8" t="s">
        <v>75</v>
      </c>
    </row>
    <row r="47" spans="1:9" ht="30" x14ac:dyDescent="0.25">
      <c r="A47" s="3">
        <v>15</v>
      </c>
      <c r="B47" s="8" t="s">
        <v>76</v>
      </c>
      <c r="C47" s="8" t="s">
        <v>77</v>
      </c>
      <c r="D47" s="8" t="s">
        <v>15</v>
      </c>
      <c r="E47" s="8">
        <v>200</v>
      </c>
      <c r="F47" s="4">
        <v>1625.8</v>
      </c>
      <c r="G47" s="8">
        <v>5.8</v>
      </c>
      <c r="H47" s="8">
        <v>10</v>
      </c>
      <c r="I47" s="8" t="s">
        <v>78</v>
      </c>
    </row>
    <row r="48" spans="1:9" ht="30" x14ac:dyDescent="0.25">
      <c r="A48" s="3">
        <v>16</v>
      </c>
      <c r="B48" s="8" t="s">
        <v>79</v>
      </c>
      <c r="C48" s="8" t="s">
        <v>80</v>
      </c>
      <c r="D48" s="8" t="s">
        <v>15</v>
      </c>
      <c r="E48" s="8">
        <v>70.7</v>
      </c>
      <c r="F48" s="3">
        <v>553.69000000000005</v>
      </c>
      <c r="G48" s="8">
        <v>4.5</v>
      </c>
      <c r="H48" s="8">
        <v>20</v>
      </c>
      <c r="I48" s="8" t="s">
        <v>81</v>
      </c>
    </row>
    <row r="49" spans="1:9" ht="30" x14ac:dyDescent="0.25">
      <c r="A49" s="3">
        <v>17</v>
      </c>
      <c r="B49" s="8" t="s">
        <v>82</v>
      </c>
      <c r="C49" s="8" t="s">
        <v>83</v>
      </c>
      <c r="D49" s="8" t="s">
        <v>15</v>
      </c>
      <c r="E49" s="8">
        <v>68.400000000000006</v>
      </c>
      <c r="F49" s="3">
        <v>556.20000000000005</v>
      </c>
      <c r="G49" s="8">
        <v>6.5</v>
      </c>
      <c r="H49" s="8">
        <v>25</v>
      </c>
      <c r="I49" s="8" t="s">
        <v>84</v>
      </c>
    </row>
    <row r="50" spans="1:9" ht="90" x14ac:dyDescent="0.25">
      <c r="A50" s="19">
        <v>18</v>
      </c>
      <c r="B50" s="11" t="s">
        <v>85</v>
      </c>
      <c r="C50" s="11" t="s">
        <v>86</v>
      </c>
      <c r="D50" s="11" t="s">
        <v>15</v>
      </c>
      <c r="E50" s="11">
        <v>12</v>
      </c>
      <c r="F50" s="19">
        <v>151.19999999999999</v>
      </c>
      <c r="G50" s="11">
        <v>1.3</v>
      </c>
      <c r="H50" s="11">
        <v>3</v>
      </c>
      <c r="I50" s="8" t="s">
        <v>209</v>
      </c>
    </row>
    <row r="51" spans="1:9" ht="30" x14ac:dyDescent="0.25">
      <c r="A51" s="3">
        <v>19</v>
      </c>
      <c r="B51" s="8" t="s">
        <v>87</v>
      </c>
      <c r="C51" s="8" t="s">
        <v>88</v>
      </c>
      <c r="D51" s="8" t="s">
        <v>15</v>
      </c>
      <c r="E51" s="8">
        <v>50</v>
      </c>
      <c r="F51" s="3">
        <v>474.6</v>
      </c>
      <c r="G51" s="8">
        <v>3.8</v>
      </c>
      <c r="H51" s="8">
        <v>10</v>
      </c>
      <c r="I51" s="8" t="s">
        <v>89</v>
      </c>
    </row>
    <row r="52" spans="1:9" ht="45" x14ac:dyDescent="0.25">
      <c r="A52" s="3">
        <v>20</v>
      </c>
      <c r="B52" s="8" t="s">
        <v>90</v>
      </c>
      <c r="C52" s="8" t="s">
        <v>91</v>
      </c>
      <c r="D52" s="8" t="s">
        <v>36</v>
      </c>
      <c r="E52" s="8">
        <v>514.29999999999995</v>
      </c>
      <c r="F52" s="24">
        <v>4286</v>
      </c>
      <c r="G52" s="8" t="s">
        <v>92</v>
      </c>
      <c r="H52" s="8">
        <v>30</v>
      </c>
      <c r="I52" s="8" t="s">
        <v>93</v>
      </c>
    </row>
    <row r="53" spans="1:9" ht="30" x14ac:dyDescent="0.25">
      <c r="A53" s="3">
        <v>21</v>
      </c>
      <c r="B53" s="8" t="s">
        <v>94</v>
      </c>
      <c r="C53" s="8" t="s">
        <v>95</v>
      </c>
      <c r="D53" s="8" t="s">
        <v>15</v>
      </c>
      <c r="E53" s="8">
        <v>112.6</v>
      </c>
      <c r="F53" s="3" t="s">
        <v>246</v>
      </c>
      <c r="G53" s="8">
        <v>7</v>
      </c>
      <c r="H53" s="8">
        <v>15</v>
      </c>
      <c r="I53" s="8" t="s">
        <v>96</v>
      </c>
    </row>
    <row r="54" spans="1:9" ht="85.5" customHeight="1" x14ac:dyDescent="0.25">
      <c r="A54" s="3">
        <v>22</v>
      </c>
      <c r="B54" s="8" t="s">
        <v>260</v>
      </c>
      <c r="C54" s="8" t="s">
        <v>261</v>
      </c>
      <c r="D54" s="8" t="s">
        <v>15</v>
      </c>
      <c r="E54" s="8"/>
      <c r="F54" s="3">
        <v>3977.5</v>
      </c>
      <c r="G54" s="8"/>
      <c r="H54" s="8"/>
      <c r="I54" s="8" t="s">
        <v>262</v>
      </c>
    </row>
    <row r="55" spans="1:9" x14ac:dyDescent="0.25">
      <c r="A55" s="42" t="s">
        <v>16</v>
      </c>
      <c r="B55" s="42"/>
      <c r="C55" s="3"/>
      <c r="D55" s="3"/>
      <c r="E55" s="17">
        <f>SUM(E33:E54)</f>
        <v>2477.2000000000003</v>
      </c>
      <c r="F55" s="17">
        <f>SUM(F33:F54)</f>
        <v>36018.380000000005</v>
      </c>
      <c r="G55" s="17">
        <f>SUM(G33:G54)</f>
        <v>55.199999999999996</v>
      </c>
      <c r="H55" s="7">
        <f>SUM(H33:H54)</f>
        <v>487</v>
      </c>
      <c r="I55" s="1"/>
    </row>
    <row r="56" spans="1:9" x14ac:dyDescent="0.25">
      <c r="A56" s="44" t="s">
        <v>97</v>
      </c>
      <c r="B56" s="44"/>
      <c r="C56" s="44"/>
      <c r="D56" s="44"/>
      <c r="E56" s="44"/>
      <c r="F56" s="44"/>
      <c r="G56" s="44"/>
      <c r="H56" s="44"/>
      <c r="I56" s="44"/>
    </row>
    <row r="57" spans="1:9" x14ac:dyDescent="0.25">
      <c r="A57" s="43" t="s">
        <v>9</v>
      </c>
      <c r="B57" s="43"/>
      <c r="C57" s="43"/>
      <c r="D57" s="43"/>
      <c r="E57" s="43"/>
      <c r="F57" s="43"/>
      <c r="G57" s="43"/>
      <c r="H57" s="43"/>
      <c r="I57" s="43"/>
    </row>
    <row r="58" spans="1:9" ht="44.25" x14ac:dyDescent="0.25">
      <c r="A58" s="19">
        <v>1</v>
      </c>
      <c r="B58" s="11" t="s">
        <v>98</v>
      </c>
      <c r="C58" s="11" t="s">
        <v>99</v>
      </c>
      <c r="D58" s="11" t="s">
        <v>15</v>
      </c>
      <c r="E58" s="11">
        <v>358.2</v>
      </c>
      <c r="F58" s="19" t="s">
        <v>247</v>
      </c>
      <c r="G58" s="11"/>
      <c r="H58" s="11">
        <v>12</v>
      </c>
      <c r="I58" s="8" t="s">
        <v>210</v>
      </c>
    </row>
    <row r="59" spans="1:9" ht="44.25" x14ac:dyDescent="0.25">
      <c r="A59" s="19">
        <v>2</v>
      </c>
      <c r="B59" s="11" t="s">
        <v>100</v>
      </c>
      <c r="C59" s="11" t="s">
        <v>101</v>
      </c>
      <c r="D59" s="11" t="s">
        <v>15</v>
      </c>
      <c r="E59" s="11">
        <v>355</v>
      </c>
      <c r="F59" s="19" t="s">
        <v>248</v>
      </c>
      <c r="G59" s="11"/>
      <c r="H59" s="11">
        <v>15</v>
      </c>
      <c r="I59" s="8" t="s">
        <v>211</v>
      </c>
    </row>
    <row r="60" spans="1:9" ht="44.25" x14ac:dyDescent="0.25">
      <c r="A60" s="19">
        <v>3</v>
      </c>
      <c r="B60" s="11" t="s">
        <v>102</v>
      </c>
      <c r="C60" s="11" t="s">
        <v>103</v>
      </c>
      <c r="D60" s="11" t="s">
        <v>15</v>
      </c>
      <c r="E60" s="11">
        <v>560</v>
      </c>
      <c r="F60" s="19" t="s">
        <v>249</v>
      </c>
      <c r="G60" s="14"/>
      <c r="H60" s="11">
        <v>21</v>
      </c>
      <c r="I60" s="8" t="s">
        <v>212</v>
      </c>
    </row>
    <row r="61" spans="1:9" ht="44.25" x14ac:dyDescent="0.25">
      <c r="A61" s="20">
        <v>4</v>
      </c>
      <c r="B61" s="11" t="s">
        <v>104</v>
      </c>
      <c r="C61" s="11" t="s">
        <v>105</v>
      </c>
      <c r="D61" s="11" t="s">
        <v>15</v>
      </c>
      <c r="E61" s="11">
        <v>400</v>
      </c>
      <c r="F61" s="19" t="s">
        <v>250</v>
      </c>
      <c r="G61" s="14"/>
      <c r="H61" s="11">
        <v>17</v>
      </c>
      <c r="I61" s="8" t="s">
        <v>213</v>
      </c>
    </row>
    <row r="62" spans="1:9" ht="44.25" x14ac:dyDescent="0.25">
      <c r="A62" s="19">
        <v>5</v>
      </c>
      <c r="B62" s="8" t="s">
        <v>224</v>
      </c>
      <c r="C62" s="11" t="s">
        <v>106</v>
      </c>
      <c r="D62" s="11" t="s">
        <v>15</v>
      </c>
      <c r="E62" s="11">
        <v>267.39999999999998</v>
      </c>
      <c r="F62" s="19" t="s">
        <v>251</v>
      </c>
      <c r="G62" s="11"/>
      <c r="H62" s="11">
        <v>10</v>
      </c>
      <c r="I62" s="8" t="s">
        <v>214</v>
      </c>
    </row>
    <row r="63" spans="1:9" ht="44.25" x14ac:dyDescent="0.25">
      <c r="A63" s="19">
        <v>6</v>
      </c>
      <c r="B63" s="11" t="s">
        <v>107</v>
      </c>
      <c r="C63" s="11" t="s">
        <v>108</v>
      </c>
      <c r="D63" s="11" t="s">
        <v>15</v>
      </c>
      <c r="E63" s="11">
        <v>420</v>
      </c>
      <c r="F63" s="19" t="s">
        <v>252</v>
      </c>
      <c r="G63" s="11"/>
      <c r="H63" s="11">
        <v>18</v>
      </c>
      <c r="I63" s="8" t="s">
        <v>215</v>
      </c>
    </row>
    <row r="64" spans="1:9" ht="45" x14ac:dyDescent="0.25">
      <c r="A64" s="19">
        <v>7</v>
      </c>
      <c r="B64" s="11" t="s">
        <v>109</v>
      </c>
      <c r="C64" s="11" t="s">
        <v>110</v>
      </c>
      <c r="D64" s="11" t="s">
        <v>15</v>
      </c>
      <c r="E64" s="11">
        <v>918.3</v>
      </c>
      <c r="F64" s="19" t="s">
        <v>253</v>
      </c>
      <c r="G64" s="11"/>
      <c r="H64" s="11">
        <v>30</v>
      </c>
      <c r="I64" s="8" t="s">
        <v>256</v>
      </c>
    </row>
    <row r="65" spans="1:9" ht="90" x14ac:dyDescent="0.25">
      <c r="A65" s="19">
        <v>8</v>
      </c>
      <c r="B65" s="8" t="s">
        <v>236</v>
      </c>
      <c r="C65" s="8" t="s">
        <v>237</v>
      </c>
      <c r="D65" s="11" t="s">
        <v>15</v>
      </c>
      <c r="E65" s="11">
        <v>857.4</v>
      </c>
      <c r="F65" s="23">
        <v>10052.6</v>
      </c>
      <c r="G65" s="11"/>
      <c r="H65" s="11">
        <v>28</v>
      </c>
      <c r="I65" s="8" t="s">
        <v>216</v>
      </c>
    </row>
    <row r="66" spans="1:9" ht="44.25" x14ac:dyDescent="0.25">
      <c r="A66" s="19">
        <v>9</v>
      </c>
      <c r="B66" s="8" t="s">
        <v>225</v>
      </c>
      <c r="C66" s="11" t="s">
        <v>111</v>
      </c>
      <c r="D66" s="11" t="s">
        <v>15</v>
      </c>
      <c r="E66" s="11">
        <v>422.5</v>
      </c>
      <c r="F66" s="23">
        <v>4944.7</v>
      </c>
      <c r="G66" s="11"/>
      <c r="H66" s="11">
        <v>14</v>
      </c>
      <c r="I66" s="8" t="s">
        <v>217</v>
      </c>
    </row>
    <row r="67" spans="1:9" ht="44.25" x14ac:dyDescent="0.25">
      <c r="A67" s="19">
        <v>10</v>
      </c>
      <c r="B67" s="11" t="s">
        <v>112</v>
      </c>
      <c r="C67" s="11" t="s">
        <v>113</v>
      </c>
      <c r="D67" s="11" t="s">
        <v>15</v>
      </c>
      <c r="E67" s="11">
        <v>778.2</v>
      </c>
      <c r="F67" s="23">
        <v>9090.1</v>
      </c>
      <c r="G67" s="11"/>
      <c r="H67" s="11">
        <v>25</v>
      </c>
      <c r="I67" s="8" t="s">
        <v>218</v>
      </c>
    </row>
    <row r="68" spans="1:9" ht="44.25" x14ac:dyDescent="0.25">
      <c r="A68" s="19">
        <v>11</v>
      </c>
      <c r="B68" s="8" t="s">
        <v>226</v>
      </c>
      <c r="C68" s="11" t="s">
        <v>114</v>
      </c>
      <c r="D68" s="11" t="s">
        <v>15</v>
      </c>
      <c r="E68" s="11">
        <v>168.3</v>
      </c>
      <c r="F68" s="23">
        <v>1856.3</v>
      </c>
      <c r="G68" s="11"/>
      <c r="H68" s="11">
        <v>10</v>
      </c>
      <c r="I68" s="8" t="s">
        <v>219</v>
      </c>
    </row>
    <row r="69" spans="1:9" ht="44.25" x14ac:dyDescent="0.25">
      <c r="A69" s="19">
        <v>12</v>
      </c>
      <c r="B69" s="8" t="s">
        <v>227</v>
      </c>
      <c r="C69" s="11" t="s">
        <v>106</v>
      </c>
      <c r="D69" s="11" t="s">
        <v>15</v>
      </c>
      <c r="E69" s="11">
        <v>305</v>
      </c>
      <c r="F69" s="23">
        <v>3548.4</v>
      </c>
      <c r="G69" s="11"/>
      <c r="H69" s="11">
        <v>10</v>
      </c>
      <c r="I69" s="8" t="s">
        <v>220</v>
      </c>
    </row>
    <row r="70" spans="1:9" ht="45" x14ac:dyDescent="0.25">
      <c r="A70" s="19">
        <v>13</v>
      </c>
      <c r="B70" s="8" t="s">
        <v>228</v>
      </c>
      <c r="C70" s="11" t="s">
        <v>110</v>
      </c>
      <c r="D70" s="11" t="s">
        <v>15</v>
      </c>
      <c r="E70" s="11">
        <v>990.4</v>
      </c>
      <c r="F70" s="19" t="s">
        <v>254</v>
      </c>
      <c r="G70" s="11"/>
      <c r="H70" s="11">
        <v>25</v>
      </c>
      <c r="I70" s="8" t="s">
        <v>221</v>
      </c>
    </row>
    <row r="71" spans="1:9" ht="44.25" x14ac:dyDescent="0.25">
      <c r="A71" s="19">
        <v>14</v>
      </c>
      <c r="B71" s="11" t="s">
        <v>115</v>
      </c>
      <c r="C71" s="11" t="s">
        <v>116</v>
      </c>
      <c r="D71" s="11" t="s">
        <v>15</v>
      </c>
      <c r="E71" s="11">
        <v>410</v>
      </c>
      <c r="F71" s="23">
        <v>4433.2</v>
      </c>
      <c r="G71" s="11"/>
      <c r="H71" s="11">
        <v>17</v>
      </c>
      <c r="I71" s="8" t="s">
        <v>222</v>
      </c>
    </row>
    <row r="72" spans="1:9" ht="45" x14ac:dyDescent="0.25">
      <c r="A72" s="19">
        <v>15</v>
      </c>
      <c r="B72" s="11" t="s">
        <v>117</v>
      </c>
      <c r="C72" s="11" t="s">
        <v>118</v>
      </c>
      <c r="D72" s="11" t="s">
        <v>15</v>
      </c>
      <c r="E72" s="11">
        <v>718.9</v>
      </c>
      <c r="F72" s="23">
        <v>8099.5</v>
      </c>
      <c r="G72" s="11"/>
      <c r="H72" s="11">
        <v>21</v>
      </c>
      <c r="I72" s="8" t="s">
        <v>223</v>
      </c>
    </row>
    <row r="73" spans="1:9" x14ac:dyDescent="0.25">
      <c r="A73" s="42" t="s">
        <v>16</v>
      </c>
      <c r="B73" s="42"/>
      <c r="C73" s="3"/>
      <c r="D73" s="3"/>
      <c r="E73" s="17">
        <f>SUM(E58:E72)</f>
        <v>7929.5999999999985</v>
      </c>
      <c r="F73" s="17">
        <f>SUM(F58:F72)</f>
        <v>42024.800000000003</v>
      </c>
      <c r="G73" s="17">
        <f>SUM(G58:G72)</f>
        <v>0</v>
      </c>
      <c r="H73" s="7">
        <f>SUM(H58:H72)</f>
        <v>273</v>
      </c>
      <c r="I73" s="1"/>
    </row>
    <row r="74" spans="1:9" x14ac:dyDescent="0.25">
      <c r="A74" s="43" t="s">
        <v>17</v>
      </c>
      <c r="B74" s="43"/>
      <c r="C74" s="43"/>
      <c r="D74" s="43"/>
      <c r="E74" s="43"/>
      <c r="F74" s="43"/>
      <c r="G74" s="43"/>
      <c r="H74" s="43"/>
      <c r="I74" s="43"/>
    </row>
    <row r="75" spans="1:9" ht="30" x14ac:dyDescent="0.25">
      <c r="A75" s="3">
        <v>1</v>
      </c>
      <c r="B75" s="8" t="s">
        <v>119</v>
      </c>
      <c r="C75" s="8" t="s">
        <v>120</v>
      </c>
      <c r="D75" s="8" t="s">
        <v>15</v>
      </c>
      <c r="E75" s="9">
        <v>1109</v>
      </c>
      <c r="F75" s="3" t="s">
        <v>121</v>
      </c>
      <c r="G75" s="8"/>
      <c r="H75" s="8">
        <v>19</v>
      </c>
      <c r="I75" s="8" t="s">
        <v>122</v>
      </c>
    </row>
    <row r="76" spans="1:9" ht="30" x14ac:dyDescent="0.25">
      <c r="A76" s="19">
        <v>2</v>
      </c>
      <c r="B76" s="8" t="s">
        <v>229</v>
      </c>
      <c r="C76" s="8" t="s">
        <v>230</v>
      </c>
      <c r="D76" s="11" t="s">
        <v>15</v>
      </c>
      <c r="E76" s="11">
        <v>455.8</v>
      </c>
      <c r="F76" s="19" t="s">
        <v>123</v>
      </c>
      <c r="G76" s="11"/>
      <c r="H76" s="11">
        <v>20</v>
      </c>
      <c r="I76" s="8" t="s">
        <v>231</v>
      </c>
    </row>
    <row r="77" spans="1:9" ht="30" x14ac:dyDescent="0.25">
      <c r="A77" s="19">
        <v>3</v>
      </c>
      <c r="B77" s="11" t="s">
        <v>124</v>
      </c>
      <c r="C77" s="8" t="s">
        <v>14</v>
      </c>
      <c r="D77" s="11" t="s">
        <v>15</v>
      </c>
      <c r="E77" s="11">
        <v>1109</v>
      </c>
      <c r="F77" s="19">
        <v>10032.540000000001</v>
      </c>
      <c r="G77" s="11"/>
      <c r="H77" s="11">
        <v>20</v>
      </c>
      <c r="I77" s="11" t="s">
        <v>125</v>
      </c>
    </row>
    <row r="78" spans="1:9" x14ac:dyDescent="0.25">
      <c r="A78" s="3">
        <v>4</v>
      </c>
      <c r="B78" s="8" t="s">
        <v>126</v>
      </c>
      <c r="C78" s="8" t="s">
        <v>127</v>
      </c>
      <c r="D78" s="8" t="s">
        <v>15</v>
      </c>
      <c r="E78" s="8">
        <v>2111.4</v>
      </c>
      <c r="F78" s="3" t="s">
        <v>128</v>
      </c>
      <c r="G78" s="8"/>
      <c r="H78" s="8">
        <v>56</v>
      </c>
      <c r="I78" s="8" t="s">
        <v>129</v>
      </c>
    </row>
    <row r="79" spans="1:9" ht="30" x14ac:dyDescent="0.25">
      <c r="A79" s="19">
        <v>5</v>
      </c>
      <c r="B79" s="11" t="s">
        <v>130</v>
      </c>
      <c r="C79" s="11" t="s">
        <v>131</v>
      </c>
      <c r="D79" s="11" t="s">
        <v>15</v>
      </c>
      <c r="E79" s="11">
        <v>1738.4</v>
      </c>
      <c r="F79" s="19" t="s">
        <v>132</v>
      </c>
      <c r="G79" s="11"/>
      <c r="H79" s="11">
        <v>42</v>
      </c>
      <c r="I79" s="8" t="s">
        <v>232</v>
      </c>
    </row>
    <row r="80" spans="1:9" ht="90" x14ac:dyDescent="0.25">
      <c r="A80" s="19">
        <v>6</v>
      </c>
      <c r="B80" s="11" t="s">
        <v>133</v>
      </c>
      <c r="C80" s="8" t="s">
        <v>233</v>
      </c>
      <c r="D80" s="11" t="s">
        <v>15</v>
      </c>
      <c r="E80" s="11">
        <v>392.2</v>
      </c>
      <c r="F80" s="23">
        <v>4546.8999999999996</v>
      </c>
      <c r="G80" s="11"/>
      <c r="H80" s="11">
        <v>15</v>
      </c>
      <c r="I80" s="11" t="s">
        <v>134</v>
      </c>
    </row>
    <row r="81" spans="1:9" ht="30" x14ac:dyDescent="0.25">
      <c r="A81" s="3">
        <v>7</v>
      </c>
      <c r="B81" s="8" t="s">
        <v>135</v>
      </c>
      <c r="C81" s="8" t="s">
        <v>136</v>
      </c>
      <c r="D81" s="8" t="s">
        <v>15</v>
      </c>
      <c r="E81" s="8">
        <v>1031.3</v>
      </c>
      <c r="F81" s="24">
        <v>13272</v>
      </c>
      <c r="G81" s="8"/>
      <c r="H81" s="8">
        <v>38</v>
      </c>
      <c r="I81" s="8" t="s">
        <v>137</v>
      </c>
    </row>
    <row r="82" spans="1:9" x14ac:dyDescent="0.25">
      <c r="A82" s="3">
        <v>8</v>
      </c>
      <c r="B82" s="8" t="s">
        <v>138</v>
      </c>
      <c r="C82" s="8" t="s">
        <v>139</v>
      </c>
      <c r="D82" s="8" t="s">
        <v>15</v>
      </c>
      <c r="E82" s="8">
        <v>420</v>
      </c>
      <c r="F82" s="3" t="s">
        <v>140</v>
      </c>
      <c r="G82" s="8"/>
      <c r="H82" s="8">
        <v>18</v>
      </c>
      <c r="I82" s="8" t="s">
        <v>141</v>
      </c>
    </row>
    <row r="83" spans="1:9" ht="30" x14ac:dyDescent="0.25">
      <c r="A83" s="19">
        <v>9</v>
      </c>
      <c r="B83" s="8" t="s">
        <v>234</v>
      </c>
      <c r="C83" s="11" t="s">
        <v>142</v>
      </c>
      <c r="D83" s="11" t="s">
        <v>15</v>
      </c>
      <c r="E83" s="11">
        <v>867.7</v>
      </c>
      <c r="F83" s="23">
        <v>9705.7999999999993</v>
      </c>
      <c r="G83" s="11"/>
      <c r="H83" s="11">
        <v>28</v>
      </c>
      <c r="I83" s="11" t="s">
        <v>143</v>
      </c>
    </row>
    <row r="84" spans="1:9" ht="30" x14ac:dyDescent="0.25">
      <c r="A84" s="3">
        <v>10</v>
      </c>
      <c r="B84" s="8" t="s">
        <v>144</v>
      </c>
      <c r="C84" s="8" t="s">
        <v>145</v>
      </c>
      <c r="D84" s="8" t="s">
        <v>15</v>
      </c>
      <c r="E84" s="8">
        <v>1845.5</v>
      </c>
      <c r="F84" s="4">
        <v>20680.400000000001</v>
      </c>
      <c r="G84" s="8"/>
      <c r="H84" s="8">
        <v>54</v>
      </c>
      <c r="I84" s="8" t="s">
        <v>146</v>
      </c>
    </row>
    <row r="85" spans="1:9" ht="30" x14ac:dyDescent="0.25">
      <c r="A85" s="3">
        <v>11</v>
      </c>
      <c r="B85" s="8" t="s">
        <v>147</v>
      </c>
      <c r="C85" s="8" t="s">
        <v>148</v>
      </c>
      <c r="D85" s="8" t="s">
        <v>15</v>
      </c>
      <c r="E85" s="8">
        <v>1727.5</v>
      </c>
      <c r="F85" s="4">
        <v>19347.099999999999</v>
      </c>
      <c r="G85" s="8"/>
      <c r="H85" s="8">
        <v>50</v>
      </c>
      <c r="I85" s="8" t="s">
        <v>149</v>
      </c>
    </row>
    <row r="86" spans="1:9" ht="30" x14ac:dyDescent="0.25">
      <c r="A86" s="3">
        <v>12</v>
      </c>
      <c r="B86" s="8" t="s">
        <v>150</v>
      </c>
      <c r="C86" s="8" t="s">
        <v>151</v>
      </c>
      <c r="D86" s="8" t="s">
        <v>15</v>
      </c>
      <c r="E86" s="8">
        <v>64.599999999999994</v>
      </c>
      <c r="F86" s="3">
        <v>723.2</v>
      </c>
      <c r="G86" s="8"/>
      <c r="H86" s="8">
        <v>5</v>
      </c>
      <c r="I86" s="8" t="s">
        <v>152</v>
      </c>
    </row>
    <row r="87" spans="1:9" ht="30" x14ac:dyDescent="0.25">
      <c r="A87" s="3">
        <v>13</v>
      </c>
      <c r="B87" s="8" t="s">
        <v>153</v>
      </c>
      <c r="C87" s="8" t="s">
        <v>154</v>
      </c>
      <c r="D87" s="8" t="s">
        <v>15</v>
      </c>
      <c r="E87" s="8">
        <v>413.6</v>
      </c>
      <c r="F87" s="3" t="s">
        <v>155</v>
      </c>
      <c r="G87" s="8"/>
      <c r="H87" s="8">
        <v>20</v>
      </c>
      <c r="I87" s="8" t="s">
        <v>156</v>
      </c>
    </row>
    <row r="88" spans="1:9" ht="30" x14ac:dyDescent="0.25">
      <c r="A88" s="3">
        <v>14</v>
      </c>
      <c r="B88" s="8" t="s">
        <v>157</v>
      </c>
      <c r="C88" s="8" t="s">
        <v>154</v>
      </c>
      <c r="D88" s="8" t="s">
        <v>15</v>
      </c>
      <c r="E88" s="8">
        <v>464.5</v>
      </c>
      <c r="F88" s="3" t="s">
        <v>158</v>
      </c>
      <c r="G88" s="8"/>
      <c r="H88" s="8">
        <v>23</v>
      </c>
      <c r="I88" s="8" t="s">
        <v>159</v>
      </c>
    </row>
    <row r="89" spans="1:9" ht="45" x14ac:dyDescent="0.25">
      <c r="A89" s="3">
        <v>15</v>
      </c>
      <c r="B89" s="8" t="s">
        <v>160</v>
      </c>
      <c r="C89" s="8" t="s">
        <v>161</v>
      </c>
      <c r="D89" s="8" t="s">
        <v>15</v>
      </c>
      <c r="E89" s="8">
        <v>327.7</v>
      </c>
      <c r="F89" s="4">
        <v>3608.5</v>
      </c>
      <c r="G89" s="8"/>
      <c r="H89" s="8">
        <v>12</v>
      </c>
      <c r="I89" s="8" t="s">
        <v>162</v>
      </c>
    </row>
    <row r="90" spans="1:9" ht="30" x14ac:dyDescent="0.25">
      <c r="A90" s="3">
        <v>16</v>
      </c>
      <c r="B90" s="8" t="s">
        <v>163</v>
      </c>
      <c r="C90" s="8" t="s">
        <v>161</v>
      </c>
      <c r="D90" s="8" t="s">
        <v>15</v>
      </c>
      <c r="E90" s="8">
        <v>175.3</v>
      </c>
      <c r="F90" s="4">
        <v>1930.04</v>
      </c>
      <c r="G90" s="8"/>
      <c r="H90" s="8">
        <v>7</v>
      </c>
      <c r="I90" s="8" t="s">
        <v>164</v>
      </c>
    </row>
    <row r="91" spans="1:9" ht="45" x14ac:dyDescent="0.25">
      <c r="A91" s="3">
        <v>17</v>
      </c>
      <c r="B91" s="8" t="s">
        <v>165</v>
      </c>
      <c r="C91" s="8" t="s">
        <v>166</v>
      </c>
      <c r="D91" s="8" t="s">
        <v>15</v>
      </c>
      <c r="E91" s="8">
        <v>428.8</v>
      </c>
      <c r="F91" s="4">
        <v>4709.5</v>
      </c>
      <c r="G91" s="8"/>
      <c r="H91" s="8">
        <v>18</v>
      </c>
      <c r="I91" s="8" t="s">
        <v>167</v>
      </c>
    </row>
    <row r="92" spans="1:9" x14ac:dyDescent="0.25">
      <c r="A92" s="3">
        <v>18</v>
      </c>
      <c r="B92" s="8" t="s">
        <v>168</v>
      </c>
      <c r="C92" s="8" t="s">
        <v>169</v>
      </c>
      <c r="D92" s="8" t="s">
        <v>15</v>
      </c>
      <c r="E92" s="8">
        <v>589.70000000000005</v>
      </c>
      <c r="F92" s="3" t="s">
        <v>170</v>
      </c>
      <c r="G92" s="8"/>
      <c r="H92" s="8">
        <v>25</v>
      </c>
      <c r="I92" s="8" t="s">
        <v>171</v>
      </c>
    </row>
    <row r="93" spans="1:9" ht="45" x14ac:dyDescent="0.25">
      <c r="A93" s="3">
        <v>19</v>
      </c>
      <c r="B93" s="8" t="s">
        <v>172</v>
      </c>
      <c r="C93" s="15" t="s">
        <v>173</v>
      </c>
      <c r="D93" s="8" t="s">
        <v>15</v>
      </c>
      <c r="E93" s="8">
        <v>215.6</v>
      </c>
      <c r="F93" s="25">
        <v>19482.310000000001</v>
      </c>
      <c r="G93" s="8"/>
      <c r="H93" s="8">
        <v>67</v>
      </c>
      <c r="I93" s="15" t="s">
        <v>174</v>
      </c>
    </row>
    <row r="94" spans="1:9" ht="45" x14ac:dyDescent="0.25">
      <c r="A94" s="3">
        <v>20</v>
      </c>
      <c r="B94" s="8" t="s">
        <v>175</v>
      </c>
      <c r="C94" s="15" t="s">
        <v>173</v>
      </c>
      <c r="D94" s="8" t="s">
        <v>15</v>
      </c>
      <c r="E94" s="8">
        <v>211.9</v>
      </c>
      <c r="F94" s="25">
        <v>19447.95</v>
      </c>
      <c r="G94" s="8"/>
      <c r="H94" s="8">
        <v>65</v>
      </c>
      <c r="I94" s="15" t="s">
        <v>176</v>
      </c>
    </row>
    <row r="95" spans="1:9" x14ac:dyDescent="0.25">
      <c r="A95" s="3"/>
      <c r="B95" s="8"/>
      <c r="C95" s="15"/>
      <c r="D95" s="8"/>
      <c r="E95" s="38">
        <f>SUM(E75:E94)</f>
        <v>15699.500000000002</v>
      </c>
      <c r="F95" s="38">
        <f>SUM(F75:F94)</f>
        <v>127486.23999999999</v>
      </c>
      <c r="G95" s="37"/>
      <c r="H95" s="38">
        <f>SUM(H75:H94)</f>
        <v>602</v>
      </c>
      <c r="I95" s="36"/>
    </row>
    <row r="96" spans="1:9" x14ac:dyDescent="0.25">
      <c r="A96" s="29" t="s">
        <v>268</v>
      </c>
      <c r="B96" s="37" t="s">
        <v>269</v>
      </c>
      <c r="C96" s="15"/>
      <c r="D96" s="8"/>
      <c r="E96" s="8"/>
      <c r="F96" s="25"/>
      <c r="G96" s="8"/>
      <c r="H96" s="8"/>
      <c r="I96" s="36"/>
    </row>
    <row r="97" spans="1:9" ht="45" x14ac:dyDescent="0.25">
      <c r="A97" s="3">
        <v>1</v>
      </c>
      <c r="B97" s="8" t="s">
        <v>270</v>
      </c>
      <c r="C97" s="15" t="s">
        <v>258</v>
      </c>
      <c r="D97" s="8" t="s">
        <v>15</v>
      </c>
      <c r="E97" s="8">
        <v>241</v>
      </c>
      <c r="F97" s="25"/>
      <c r="G97" s="8"/>
      <c r="H97" s="8"/>
      <c r="I97" s="34" t="s">
        <v>257</v>
      </c>
    </row>
    <row r="98" spans="1:9" ht="81.75" customHeight="1" x14ac:dyDescent="0.25">
      <c r="A98" s="3">
        <v>2</v>
      </c>
      <c r="B98" s="8" t="s">
        <v>271</v>
      </c>
      <c r="C98" s="15" t="s">
        <v>258</v>
      </c>
      <c r="D98" s="8" t="s">
        <v>15</v>
      </c>
      <c r="E98" s="8">
        <v>76.900000000000006</v>
      </c>
      <c r="F98" s="25" t="s">
        <v>272</v>
      </c>
      <c r="G98" s="8"/>
      <c r="H98" s="8"/>
      <c r="I98" s="15" t="s">
        <v>259</v>
      </c>
    </row>
    <row r="99" spans="1:9" ht="154.5" customHeight="1" x14ac:dyDescent="0.25">
      <c r="A99" s="3">
        <v>3</v>
      </c>
      <c r="B99" s="8" t="s">
        <v>263</v>
      </c>
      <c r="C99" s="8" t="s">
        <v>266</v>
      </c>
      <c r="D99" s="35" t="s">
        <v>15</v>
      </c>
      <c r="E99" s="8"/>
      <c r="F99" s="25">
        <v>236.67</v>
      </c>
      <c r="G99" s="8"/>
      <c r="H99" s="8"/>
      <c r="I99" s="15"/>
    </row>
    <row r="100" spans="1:9" ht="45" customHeight="1" x14ac:dyDescent="0.25">
      <c r="A100" s="3">
        <v>4</v>
      </c>
      <c r="B100" s="35" t="s">
        <v>264</v>
      </c>
      <c r="C100" s="15" t="s">
        <v>267</v>
      </c>
      <c r="D100" s="8" t="s">
        <v>15</v>
      </c>
      <c r="E100" s="8"/>
      <c r="F100" s="25">
        <v>110.4</v>
      </c>
      <c r="G100" s="8"/>
      <c r="H100" s="8"/>
      <c r="I100" s="15"/>
    </row>
    <row r="101" spans="1:9" ht="165" x14ac:dyDescent="0.25">
      <c r="A101" s="3">
        <v>5</v>
      </c>
      <c r="B101" s="8" t="s">
        <v>265</v>
      </c>
      <c r="C101" s="8" t="s">
        <v>266</v>
      </c>
      <c r="D101" s="8" t="s">
        <v>15</v>
      </c>
      <c r="E101" s="8"/>
      <c r="F101" s="25">
        <v>87.46</v>
      </c>
      <c r="G101" s="8"/>
      <c r="H101" s="8"/>
      <c r="I101" s="15"/>
    </row>
    <row r="102" spans="1:9" x14ac:dyDescent="0.25">
      <c r="A102" s="3"/>
      <c r="B102" s="28" t="s">
        <v>16</v>
      </c>
      <c r="C102" s="6"/>
      <c r="D102" s="3"/>
      <c r="E102" s="17">
        <f>SUM(E97:E101)</f>
        <v>317.89999999999998</v>
      </c>
      <c r="F102" s="17">
        <f>SUM(F75:F94)</f>
        <v>127486.23999999999</v>
      </c>
      <c r="G102" s="17">
        <f>SUM(G75:G94)</f>
        <v>0</v>
      </c>
      <c r="H102" s="7">
        <f>SUM(H75:H94)</f>
        <v>602</v>
      </c>
      <c r="I102" s="6"/>
    </row>
    <row r="103" spans="1:9" x14ac:dyDescent="0.25">
      <c r="A103" s="28">
        <f>COUNT(A7:A8,A11:A16,A21:A30,A33:A54,A58:A72,A75:A101)</f>
        <v>80</v>
      </c>
      <c r="B103" s="28" t="s">
        <v>177</v>
      </c>
      <c r="C103" s="6"/>
      <c r="D103" s="3"/>
      <c r="E103" s="16">
        <f>E9+E17+E31+E55+E73+E102+E95</f>
        <v>40323.56</v>
      </c>
      <c r="F103" s="16">
        <f t="shared" ref="F103:H103" si="0">F9+F17+F31+F55+F73+F102+F95</f>
        <v>391361.95999999996</v>
      </c>
      <c r="G103" s="16">
        <f t="shared" si="0"/>
        <v>140.79999999999998</v>
      </c>
      <c r="H103" s="16">
        <f t="shared" si="0"/>
        <v>2489</v>
      </c>
      <c r="I103" s="6"/>
    </row>
    <row r="104" spans="1:9" x14ac:dyDescent="0.25">
      <c r="A104" s="40">
        <f>A8+A30+A72</f>
        <v>27</v>
      </c>
      <c r="B104" s="31" t="s">
        <v>238</v>
      </c>
      <c r="C104" s="22"/>
      <c r="D104" s="22"/>
      <c r="E104" s="26">
        <f>E9+E31+E73</f>
        <v>10909.829999999998</v>
      </c>
      <c r="F104" s="26">
        <f>F9+F31+F73+F95+F102</f>
        <v>330910.77999999997</v>
      </c>
      <c r="G104" s="30"/>
      <c r="H104" s="30"/>
      <c r="I104" s="30"/>
    </row>
    <row r="105" spans="1:9" x14ac:dyDescent="0.25">
      <c r="A105" s="41">
        <f>A16+A54+A94+A101</f>
        <v>53</v>
      </c>
      <c r="B105" s="33" t="s">
        <v>239</v>
      </c>
      <c r="C105" s="22"/>
      <c r="D105" s="22"/>
      <c r="E105" s="26">
        <f>E17+E31+E55+E95+E102</f>
        <v>30025.230000000003</v>
      </c>
      <c r="F105" s="26">
        <f>F17+F31+F55+F95+F102</f>
        <v>322672.36</v>
      </c>
      <c r="G105" s="30"/>
      <c r="H105" s="30"/>
      <c r="I105" s="30"/>
    </row>
    <row r="106" spans="1:9" x14ac:dyDescent="0.25">
      <c r="A106" s="41">
        <f>A54+A101+A94</f>
        <v>47</v>
      </c>
      <c r="B106" s="33" t="s">
        <v>240</v>
      </c>
      <c r="C106" s="22"/>
      <c r="D106" s="22"/>
      <c r="E106" s="39">
        <f>E55+E102+E95</f>
        <v>18494.600000000002</v>
      </c>
      <c r="F106" s="39">
        <f>F55+F102+F95</f>
        <v>290990.86</v>
      </c>
      <c r="G106" s="30"/>
      <c r="H106" s="30"/>
      <c r="I106" s="30"/>
    </row>
    <row r="107" spans="1:9" x14ac:dyDescent="0.25">
      <c r="A107" s="41">
        <v>6</v>
      </c>
      <c r="B107" s="33" t="s">
        <v>241</v>
      </c>
      <c r="C107" s="22"/>
      <c r="D107" s="22"/>
      <c r="E107" s="26">
        <f>E17</f>
        <v>10919.13</v>
      </c>
      <c r="F107" s="26">
        <f>F17</f>
        <v>24432.799999999999</v>
      </c>
      <c r="G107" s="30"/>
      <c r="H107" s="30"/>
      <c r="I107" s="30"/>
    </row>
    <row r="108" spans="1:9" x14ac:dyDescent="0.25">
      <c r="A108" s="32"/>
      <c r="B108" s="32"/>
      <c r="C108" s="22"/>
      <c r="D108" s="22"/>
      <c r="E108" s="22"/>
      <c r="F108" s="22"/>
    </row>
  </sheetData>
  <mergeCells count="17">
    <mergeCell ref="A1:I1"/>
    <mergeCell ref="A2:I2"/>
    <mergeCell ref="A9:B9"/>
    <mergeCell ref="A10:I10"/>
    <mergeCell ref="A5:I5"/>
    <mergeCell ref="A6:I6"/>
    <mergeCell ref="A31:B31"/>
    <mergeCell ref="A32:I32"/>
    <mergeCell ref="A17:B17"/>
    <mergeCell ref="A18:I18"/>
    <mergeCell ref="A19:I19"/>
    <mergeCell ref="A20:I20"/>
    <mergeCell ref="A73:B73"/>
    <mergeCell ref="A74:I74"/>
    <mergeCell ref="A55:B55"/>
    <mergeCell ref="A56:I56"/>
    <mergeCell ref="A57:I57"/>
  </mergeCells>
  <pageMargins left="0.7" right="0.7" top="0.75" bottom="0.75" header="0.3" footer="0.3"/>
  <pageSetup paperSize="9" scale="52" fitToHeight="0" orientation="landscape" r:id="rId1"/>
  <rowBreaks count="3" manualBreakCount="3">
    <brk id="25" max="8" man="1"/>
    <brk id="45" max="8" man="1"/>
    <brk id="6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Гудкова Александра Сергеевна</dc:creator>
  <cp:lastModifiedBy>Путина Светлана Николаевна</cp:lastModifiedBy>
  <cp:lastPrinted>2023-02-13T09:12:10Z</cp:lastPrinted>
  <dcterms:created xsi:type="dcterms:W3CDTF">2023-01-18T09:28:21Z</dcterms:created>
  <dcterms:modified xsi:type="dcterms:W3CDTF">2023-04-21T05:32:24Z</dcterms:modified>
</cp:coreProperties>
</file>